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OHN PINO\Downloads\"/>
    </mc:Choice>
  </mc:AlternateContent>
  <xr:revisionPtr revIDLastSave="0" documentId="13_ncr:1_{B1947828-6DDD-403A-80BE-3F17A6CAD936}" xr6:coauthVersionLast="47" xr6:coauthVersionMax="47" xr10:uidLastSave="{00000000-0000-0000-0000-000000000000}"/>
  <bookViews>
    <workbookView xWindow="-120" yWindow="-120" windowWidth="38640" windowHeight="15720" xr2:uid="{00000000-000D-0000-FFFF-FFFF00000000}"/>
  </bookViews>
  <sheets>
    <sheet name="FORMATO  PLAN DE ACCION" sheetId="9" r:id="rId1"/>
  </sheets>
  <externalReferences>
    <externalReference r:id="rId2"/>
    <externalReference r:id="rId3"/>
  </externalReferences>
  <definedNames>
    <definedName name="_xlnm._FilterDatabase" localSheetId="0" hidden="1">'FORMATO  PLAN DE ACCION'!$AR$12:$AU$13</definedName>
    <definedName name="_xlnm.Print_Area" localSheetId="0">'FORMATO  PLAN DE ACCION'!$A$1:$EH$88</definedName>
    <definedName name="bbbb" localSheetId="0">[1]Gastos_Inversión_2012!#REF!</definedName>
    <definedName name="bbbb">[1]Gastos_Inversión_2012!#REF!</definedName>
    <definedName name="Conceptos_MOD" localSheetId="0">[1]Gastos_Inversión_2012!#REF!</definedName>
    <definedName name="Conceptos_MOD">[1]Gastos_Inversión_2012!#REF!</definedName>
    <definedName name="CPC">#REF!</definedName>
    <definedName name="ESTRATREGICOS" localSheetId="0">#REF!</definedName>
    <definedName name="ESTRATREGICOS">#REF!</definedName>
    <definedName name="IPP_20162">#REF!</definedName>
    <definedName name="MUNICIPIOS_CHIP" localSheetId="0">#REF!</definedName>
    <definedName name="MUNICIPIOS_CHIP">#REF!</definedName>
    <definedName name="OTRO" localSheetId="0">#REF!</definedName>
    <definedName name="OTRO">#REF!</definedName>
    <definedName name="pilar">[2]Hoja1!$A$4:$A$7</definedName>
    <definedName name="PLANEACION2021" localSheetId="0">#REF!</definedName>
    <definedName name="PLANEACION2021">#REF!</definedName>
    <definedName name="Print_Area" localSheetId="0">'FORMATO  PLAN DE ACCION'!$A$1:$EH$88</definedName>
    <definedName name="sss" localSheetId="0">#REF!</definedName>
    <definedName name="sss">#REF!</definedName>
    <definedName name="SSSS" localSheetId="0">#REF!</definedName>
    <definedName name="SSSS">#REF!</definedName>
    <definedName name="_xlnm.Print_Titles" localSheetId="0">'FORMATO  PLAN DE ACCION'!$11:$13</definedName>
    <definedName name="TOLIMA">[2]Hoja1!$F$4:$F$7</definedName>
    <definedName name="XXX" localSheetId="0">#REF!</definedName>
    <definedName name="XXX">#REF!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A75" i="9" l="1"/>
  <c r="CO52" i="9"/>
  <c r="AM22" i="9" l="1"/>
  <c r="AK74" i="9" l="1"/>
  <c r="AL74" i="9"/>
  <c r="AK69" i="9" l="1"/>
  <c r="AK66" i="9"/>
  <c r="AK36" i="9"/>
  <c r="AK30" i="9"/>
  <c r="AM28" i="9"/>
  <c r="AE21" i="9"/>
  <c r="AE30" i="9"/>
  <c r="AK15" i="9"/>
  <c r="AE15" i="9" s="1"/>
  <c r="AM16" i="9" l="1"/>
  <c r="AJ15" i="9" l="1"/>
  <c r="EE76" i="9"/>
  <c r="DQ76" i="9"/>
  <c r="DC76" i="9"/>
  <c r="CO76" i="9"/>
  <c r="EE75" i="9"/>
  <c r="DQ75" i="9"/>
  <c r="DC75" i="9"/>
  <c r="CO75" i="9"/>
  <c r="CA74" i="9"/>
  <c r="CO68" i="9"/>
  <c r="CO67" i="9"/>
  <c r="CO66" i="9"/>
  <c r="CO59" i="9"/>
  <c r="CO58" i="9"/>
  <c r="CA58" i="9"/>
  <c r="CA51" i="9"/>
  <c r="CO47" i="9"/>
  <c r="EE46" i="9"/>
  <c r="CO46" i="9"/>
  <c r="CA46" i="9"/>
  <c r="CO45" i="9"/>
  <c r="CO32" i="9"/>
  <c r="CA31" i="9"/>
  <c r="CA30" i="9"/>
  <c r="CO29" i="9"/>
  <c r="CA21" i="9"/>
  <c r="CA16" i="9"/>
  <c r="AJ62" i="9" l="1"/>
  <c r="AJ55" i="9"/>
  <c r="AJ51" i="9"/>
  <c r="AJ36" i="9"/>
  <c r="AJ30" i="9"/>
  <c r="AI30" i="9"/>
  <c r="AJ58" i="9"/>
  <c r="AJ66" i="9" l="1"/>
  <c r="AM45" i="9" l="1"/>
  <c r="EE31" i="9" l="1"/>
  <c r="DQ31" i="9"/>
  <c r="CO30" i="9"/>
  <c r="CO21" i="9"/>
  <c r="CA15" i="9"/>
  <c r="DC15" i="9" l="1"/>
  <c r="CO15" i="9"/>
  <c r="DC16" i="9"/>
  <c r="EE16" i="9"/>
  <c r="EE17" i="9"/>
  <c r="EE18" i="9"/>
  <c r="EE15" i="9"/>
  <c r="DQ16" i="9"/>
  <c r="DQ17" i="9"/>
  <c r="DQ18" i="9"/>
  <c r="DQ15" i="9"/>
  <c r="CO17" i="9"/>
  <c r="DC17" i="9"/>
  <c r="BO84" i="9" l="1"/>
  <c r="BP84" i="9"/>
  <c r="BQ84" i="9"/>
  <c r="BR84" i="9"/>
  <c r="BS84" i="9"/>
  <c r="BT84" i="9"/>
  <c r="BU84" i="9"/>
  <c r="BV84" i="9"/>
  <c r="BW84" i="9"/>
  <c r="BX84" i="9"/>
  <c r="AI80" i="9" l="1"/>
  <c r="AI74" i="9" a="1"/>
  <c r="AI74" i="9" s="1"/>
  <c r="AJ81" i="9" l="1"/>
  <c r="AK80" i="9"/>
  <c r="AL81" i="9"/>
  <c r="AL80" i="9" s="1"/>
  <c r="AI51" i="9"/>
  <c r="AI21" i="9"/>
  <c r="BM80" i="9"/>
  <c r="BM74" i="9"/>
  <c r="BM66" i="9"/>
  <c r="BM58" i="9"/>
  <c r="BM51" i="9"/>
  <c r="BM36" i="9"/>
  <c r="BM21" i="9"/>
  <c r="BM15" i="9"/>
  <c r="AI72" i="9"/>
  <c r="AI69" i="9"/>
  <c r="AI66" i="9"/>
  <c r="AI62" i="9"/>
  <c r="AI58" i="9"/>
  <c r="AI55" i="9"/>
  <c r="AI46" i="9"/>
  <c r="AI40" i="9"/>
  <c r="AI36" i="9"/>
  <c r="AI15" i="9"/>
  <c r="AM81" i="9" l="1"/>
  <c r="AJ80" i="9"/>
  <c r="AK73" i="9"/>
  <c r="AK72" i="9" s="1"/>
  <c r="AE74" i="9"/>
  <c r="AL66" i="9"/>
  <c r="AL62" i="9" s="1"/>
  <c r="AL58" i="9" s="1"/>
  <c r="AL55" i="9" s="1"/>
  <c r="AL51" i="9" s="1"/>
  <c r="AL46" i="9" s="1"/>
  <c r="AK55" i="9"/>
  <c r="AK51" i="9" s="1"/>
  <c r="AE51" i="9" s="1"/>
  <c r="AK46" i="9"/>
  <c r="AE46" i="9" s="1"/>
  <c r="AL42" i="9"/>
  <c r="AL41" i="9" s="1"/>
  <c r="AL40" i="9" s="1"/>
  <c r="AL39" i="9" s="1"/>
  <c r="AL38" i="9" s="1"/>
  <c r="AK42" i="9"/>
  <c r="AK40" i="9" s="1"/>
  <c r="AE36" i="9" s="1"/>
  <c r="AM79" i="9"/>
  <c r="AM78" i="9"/>
  <c r="AM80" i="9"/>
  <c r="CA69" i="9"/>
  <c r="AL36" i="9" l="1"/>
  <c r="AM37" i="9"/>
  <c r="AK62" i="9"/>
  <c r="AE66" i="9"/>
  <c r="CA84" i="9"/>
  <c r="CA86" i="9" s="1"/>
  <c r="CO69" i="9"/>
  <c r="AM77" i="9"/>
  <c r="AK58" i="9" l="1"/>
  <c r="AE58" i="9" s="1"/>
  <c r="AE62" i="9"/>
  <c r="AL30" i="9"/>
  <c r="AM15" i="9" s="1"/>
  <c r="AM36" i="9"/>
  <c r="AM76" i="9"/>
  <c r="DQ77" i="9"/>
  <c r="DC77" i="9"/>
  <c r="DQ64" i="9"/>
  <c r="DC64" i="9"/>
  <c r="DQ63" i="9"/>
  <c r="DC63" i="9"/>
  <c r="AJ74" i="9" l="1"/>
  <c r="AM74" i="9" s="1"/>
  <c r="AM75" i="9"/>
  <c r="DQ34" i="9"/>
  <c r="DC34" i="9"/>
  <c r="DQ54" i="9"/>
  <c r="DC54" i="9"/>
  <c r="DQ43" i="9"/>
  <c r="DC43" i="9"/>
  <c r="DQ44" i="9"/>
  <c r="DC44" i="9"/>
  <c r="AF74" i="9" l="1"/>
  <c r="AD74" i="9" s="1"/>
  <c r="EE21" i="9"/>
  <c r="EE36" i="9"/>
  <c r="EE51" i="9"/>
  <c r="EE58" i="9"/>
  <c r="EE66" i="9"/>
  <c r="EE74" i="9"/>
  <c r="DQ21" i="9"/>
  <c r="DQ30" i="9"/>
  <c r="DR30" i="9" s="1"/>
  <c r="EE30" i="9" s="1"/>
  <c r="DQ35" i="9"/>
  <c r="DQ36" i="9"/>
  <c r="DQ38" i="9"/>
  <c r="DQ39" i="9"/>
  <c r="DQ41" i="9"/>
  <c r="DQ42" i="9"/>
  <c r="DQ46" i="9"/>
  <c r="DQ48" i="9"/>
  <c r="DQ49" i="9"/>
  <c r="DQ51" i="9"/>
  <c r="DQ53" i="9"/>
  <c r="DQ57" i="9"/>
  <c r="DQ58" i="9"/>
  <c r="DQ65" i="9"/>
  <c r="DQ66" i="9"/>
  <c r="DQ70" i="9"/>
  <c r="DQ73" i="9"/>
  <c r="DQ74" i="9"/>
  <c r="DC21" i="9"/>
  <c r="DC30" i="9"/>
  <c r="DC35" i="9"/>
  <c r="DC36" i="9"/>
  <c r="DC38" i="9"/>
  <c r="DC39" i="9"/>
  <c r="DC41" i="9"/>
  <c r="DC42" i="9"/>
  <c r="DC46" i="9"/>
  <c r="DC48" i="9"/>
  <c r="DC49" i="9"/>
  <c r="DC51" i="9"/>
  <c r="DC53" i="9"/>
  <c r="DC57" i="9"/>
  <c r="DC58" i="9"/>
  <c r="DC65" i="9"/>
  <c r="DC66" i="9"/>
  <c r="DC70" i="9"/>
  <c r="DC73" i="9"/>
  <c r="DC74" i="9"/>
  <c r="CO36" i="9"/>
  <c r="CO51" i="9"/>
  <c r="CO74" i="9"/>
  <c r="DC84" i="9" l="1"/>
  <c r="DQ84" i="9"/>
  <c r="DQ86" i="9" s="1"/>
  <c r="CO84" i="9"/>
  <c r="CO86" i="9" s="1"/>
  <c r="CH88" i="9" s="1"/>
  <c r="EE84" i="9"/>
  <c r="EE86" i="9" s="1"/>
  <c r="DC86" i="9"/>
  <c r="AM73" i="9"/>
  <c r="AJ72" i="9"/>
  <c r="AM72" i="9" l="1"/>
  <c r="AM71" i="9" l="1"/>
  <c r="AM70" i="9" l="1"/>
  <c r="AJ69" i="9"/>
  <c r="AM69" i="9" s="1"/>
  <c r="AM68" i="9" l="1"/>
  <c r="AM67" i="9" l="1"/>
  <c r="AM66" i="9" l="1"/>
  <c r="AF66" i="9" s="1"/>
  <c r="AD66" i="9" s="1"/>
  <c r="AM65" i="9" l="1"/>
  <c r="AM64" i="9" l="1"/>
  <c r="AM63" i="9" l="1"/>
  <c r="AM62" i="9" l="1"/>
  <c r="AF62" i="9" s="1"/>
  <c r="AD62" i="9" s="1"/>
  <c r="AM61" i="9" l="1"/>
  <c r="AM60" i="9" l="1"/>
  <c r="AM59" i="9" l="1"/>
  <c r="AM58" i="9" l="1"/>
  <c r="AF58" i="9" s="1"/>
  <c r="AD58" i="9" s="1"/>
  <c r="AM57" i="9" l="1"/>
  <c r="AM56" i="9" l="1"/>
  <c r="AM55" i="9" l="1"/>
  <c r="AM54" i="9" l="1"/>
  <c r="AM53" i="9" l="1"/>
  <c r="AM52" i="9" l="1"/>
  <c r="AM51" i="9" l="1"/>
  <c r="AF51" i="9" s="1"/>
  <c r="AD51" i="9" l="1"/>
  <c r="AM50" i="9"/>
  <c r="AM49" i="9" l="1"/>
  <c r="AM48" i="9" l="1"/>
  <c r="AM47" i="9" l="1"/>
  <c r="AJ46" i="9"/>
  <c r="AM46" i="9" l="1"/>
  <c r="AF46" i="9" s="1"/>
  <c r="AD46" i="9" s="1"/>
  <c r="AM44" i="9" l="1"/>
  <c r="AJ40" i="9" l="1"/>
  <c r="AM43" i="9"/>
  <c r="AM42" i="9" l="1"/>
  <c r="AM41" i="9" l="1"/>
  <c r="AM40" i="9" l="1"/>
  <c r="AM39" i="9" l="1"/>
  <c r="AM38" i="9" l="1"/>
  <c r="AF36" i="9" l="1"/>
  <c r="AD36" i="9" s="1"/>
  <c r="AM35" i="9" l="1"/>
  <c r="AM34" i="9" l="1"/>
  <c r="AM33" i="9" l="1"/>
  <c r="AM32" i="9" l="1"/>
  <c r="AM31" i="9" l="1"/>
  <c r="AM30" i="9" l="1"/>
  <c r="AF30" i="9" s="1"/>
  <c r="AD30" i="9" s="1"/>
  <c r="AM27" i="9" l="1"/>
  <c r="AM26" i="9" l="1"/>
  <c r="AM25" i="9" l="1"/>
  <c r="AM24" i="9" l="1"/>
  <c r="AM23" i="9" l="1"/>
  <c r="AJ21" i="9" l="1"/>
  <c r="AM21" i="9" s="1"/>
  <c r="AF21" i="9" s="1"/>
  <c r="AM18" i="9" l="1"/>
  <c r="AD21" i="9"/>
  <c r="AE84" i="9" l="1"/>
  <c r="AM17" i="9" l="1"/>
  <c r="AF15" i="9" l="1"/>
  <c r="AF84" i="9" s="1"/>
  <c r="AD15" i="9" l="1"/>
</calcChain>
</file>

<file path=xl/sharedStrings.xml><?xml version="1.0" encoding="utf-8"?>
<sst xmlns="http://schemas.openxmlformats.org/spreadsheetml/2006/main" count="531" uniqueCount="314">
  <si>
    <r>
      <t xml:space="preserve">Título CPC DANE
</t>
    </r>
    <r>
      <rPr>
        <b/>
        <sz val="8"/>
        <color theme="1"/>
        <rFont val="Century Gothic"/>
        <family val="2"/>
      </rPr>
      <t>Diligenciar de la matriz adjunta</t>
    </r>
  </si>
  <si>
    <t>2.3.2.02.02.009</t>
  </si>
  <si>
    <t>Servicios para la comunidad, sociales y personales</t>
  </si>
  <si>
    <t xml:space="preserve">ENERO </t>
  </si>
  <si>
    <t>Inversión</t>
  </si>
  <si>
    <t>Servicios de la Administración Pública relacionados con la vivienda e infraestructura de servicios públicos</t>
  </si>
  <si>
    <t xml:space="preserve">CODIGO CCPET </t>
  </si>
  <si>
    <t>NOMBRE DE LA CUENTA CCPET</t>
  </si>
  <si>
    <t>ESTADO DEL PROYECTO EN SUIFP</t>
  </si>
  <si>
    <t xml:space="preserve">VALOR TOTAL DEL PROYECTO </t>
  </si>
  <si>
    <t xml:space="preserve">CODIGO BPIN </t>
  </si>
  <si>
    <t xml:space="preserve">ENTREGABLE DE LA ACTIVIDAD </t>
  </si>
  <si>
    <t xml:space="preserve">5. ARTICULACION  CCPET  Y  CPC ( DANE) </t>
  </si>
  <si>
    <t>Vigencias futuras</t>
  </si>
  <si>
    <t>Dependencia o unidad ejecutora Y la persona responsable de la implementación y seguimiento de la actividad</t>
  </si>
  <si>
    <t>MARZO</t>
  </si>
  <si>
    <t xml:space="preserve">9. RESPONSABLES </t>
  </si>
  <si>
    <t xml:space="preserve">6. PROGRAMACION FISICA  y FINANCIERA( PAGOS) </t>
  </si>
  <si>
    <t xml:space="preserve">FUENTES DE FINANCIACION ( MILLONES) </t>
  </si>
  <si>
    <t>7.  PRESUPUESTO PROGRAMADO 
(miles de pesos )</t>
  </si>
  <si>
    <t xml:space="preserve">MONTO TOTAL PROGRAMADO
 Miles de pesos) </t>
  </si>
  <si>
    <t>DESCRIPCION DE ACTIVIDADES  PREVIAS, DURANTE Y CIERRE.</t>
  </si>
  <si>
    <t>Unidad de Medición</t>
  </si>
  <si>
    <t>TIPO DE META Incremento, Reducción o Mantenimiento</t>
  </si>
  <si>
    <t>Pond %</t>
  </si>
  <si>
    <t>AVANCE TRIMESTRAL DE ACTIVIDAD</t>
  </si>
  <si>
    <t>CRONOGRAMA DE EJECUCION</t>
  </si>
  <si>
    <t xml:space="preserve">PROYECTO DE INVERSION </t>
  </si>
  <si>
    <t>OBSERVACIONES</t>
  </si>
  <si>
    <t>EJECUCIÓN TRIMESTRE DE META</t>
  </si>
  <si>
    <t>% DE EJECUCIÓN TOTAL</t>
  </si>
  <si>
    <t>NOMBRE DE PROYECTO</t>
  </si>
  <si>
    <t>CODIGO CUENTA</t>
  </si>
  <si>
    <t>FEBRERO</t>
  </si>
  <si>
    <t>ABRIL</t>
  </si>
  <si>
    <t>MAYO</t>
  </si>
  <si>
    <t>JUNIO</t>
  </si>
  <si>
    <t>JULIO</t>
  </si>
  <si>
    <t>AGOSTO</t>
  </si>
  <si>
    <t>SEPTIEMBRE</t>
  </si>
  <si>
    <t>OCTUBRE</t>
  </si>
  <si>
    <t>NOVIEMBRE</t>
  </si>
  <si>
    <t>DICIEMBRE</t>
  </si>
  <si>
    <t>APROPIACION INICIAL</t>
  </si>
  <si>
    <t>APROPIACION DEFINITIVA</t>
  </si>
  <si>
    <t>REGISTRO</t>
  </si>
  <si>
    <t xml:space="preserve">EJECUCCION </t>
  </si>
  <si>
    <t>PAGO</t>
  </si>
  <si>
    <t>%</t>
  </si>
  <si>
    <t>Trim I</t>
  </si>
  <si>
    <t>Trim II</t>
  </si>
  <si>
    <t>Trim III</t>
  </si>
  <si>
    <t>Trim IV</t>
  </si>
  <si>
    <t>TOTAL</t>
  </si>
  <si>
    <t>Recursos propios 2023</t>
  </si>
  <si>
    <t>SGP Educación 2023 (valores en pesos)</t>
  </si>
  <si>
    <t xml:space="preserve"> SGP Salud 2023  (valores en pesos)</t>
  </si>
  <si>
    <t>SGP APSB 2023</t>
  </si>
  <si>
    <t>SGP Cultura 2023</t>
  </si>
  <si>
    <t>SGP Deporte 2023</t>
  </si>
  <si>
    <t>SGP Libre Inversión 2023</t>
  </si>
  <si>
    <t>SGP Alimentación Escolar 2023</t>
  </si>
  <si>
    <t>SGP Primera Infancia 2023</t>
  </si>
  <si>
    <t xml:space="preserve"> Regalías 2023</t>
  </si>
  <si>
    <t>Crédito 2023</t>
  </si>
  <si>
    <t>Otros 2023</t>
  </si>
  <si>
    <t>Total  2023 Apropiación Inicial</t>
  </si>
  <si>
    <t>Total  2023 Apropiación definitiva</t>
  </si>
  <si>
    <t>Total  2023 Registro</t>
  </si>
  <si>
    <t>Código: DPE-PM-FO005</t>
  </si>
  <si>
    <t>TRD: 104-02</t>
  </si>
  <si>
    <t>Versión: 01</t>
  </si>
  <si>
    <t xml:space="preserve">Fecha de Emisión: Julio 30 de 2015 </t>
  </si>
  <si>
    <t>Página 1 de 1</t>
  </si>
  <si>
    <t>VIGENCIA:    AÑO  2023</t>
  </si>
  <si>
    <t>PROGRAMACIÓN/EJECUCIÓN</t>
  </si>
  <si>
    <t>Nombre del Indicador de Bienestar / Meta de Resultado</t>
  </si>
  <si>
    <t xml:space="preserve">Línea Base  indicador de Bienestar/ Resultado </t>
  </si>
  <si>
    <t>Meta resultado programado 2020</t>
  </si>
  <si>
    <t>Meta resultado programado 2021</t>
  </si>
  <si>
    <t>Meta resultado programado 2022</t>
  </si>
  <si>
    <t>Meta resultado programado 2023</t>
  </si>
  <si>
    <t>Nombre del Programa aprobado en el PDT</t>
  </si>
  <si>
    <t>Nombre del Programa según el Manual de Clasificación Programático del Gasto Público</t>
  </si>
  <si>
    <t>ODS</t>
  </si>
  <si>
    <t>Nombre del Producto aprobado en el PDT</t>
  </si>
  <si>
    <t>Nombre del Producto según el Catálogo de Productos de la MGA</t>
  </si>
  <si>
    <t>Línea Base Producto</t>
  </si>
  <si>
    <t>Meta Producto Cuatrienio</t>
  </si>
  <si>
    <t>Línea Estratégica</t>
  </si>
  <si>
    <t>Meta Cuatrienio Meta resultado</t>
  </si>
  <si>
    <t>Código del Programa</t>
  </si>
  <si>
    <r>
      <t xml:space="preserve">Cód.. CPC DANE
</t>
    </r>
    <r>
      <rPr>
        <b/>
        <sz val="8"/>
        <color theme="1"/>
        <rFont val="Century Gothic"/>
        <family val="2"/>
      </rPr>
      <t>Diligenciar de la matriz adjunta</t>
    </r>
  </si>
  <si>
    <t>Total  Ejecución</t>
  </si>
  <si>
    <t>Total  2023 Pagos</t>
  </si>
  <si>
    <t>Sector</t>
  </si>
  <si>
    <t>Código del  Sector</t>
  </si>
  <si>
    <t>TIPO DE ACTIVIDAD (Inversión / gestión)</t>
  </si>
  <si>
    <t xml:space="preserve"> Alcaldía Municipal 
de Yumbo</t>
  </si>
  <si>
    <t>MACROPROCESO : DIRECCIONAMIENTO Y PLANEACIÓN ESTRATÉGICA</t>
  </si>
  <si>
    <t>PROCESO: PLANEACIÓN A MEDIANO Y LARGO PLAZO</t>
  </si>
  <si>
    <t>SUBPROCESO: N/A</t>
  </si>
  <si>
    <t xml:space="preserve">PROCEDIMIENTO: </t>
  </si>
  <si>
    <t>CANTIDAD PROGRAMADA 2023</t>
  </si>
  <si>
    <t>AVANCE REAL 2023</t>
  </si>
  <si>
    <t>Nombre Subprograma PDT</t>
  </si>
  <si>
    <r>
      <t xml:space="preserve"> ACTIVIDADES
</t>
    </r>
    <r>
      <rPr>
        <b/>
        <sz val="9"/>
        <rFont val="Arial"/>
        <family val="2"/>
      </rPr>
      <t xml:space="preserve"> (ACTIVIDADES RELACIONADAS EN LOS PROYECTOS)</t>
    </r>
  </si>
  <si>
    <t>YUMBO SALUDABLE, SOSTENIBLE Y SUSTENTABLE</t>
  </si>
  <si>
    <t>Se ha aumentado en 1.11% los metros cuadrados de especio publico efectivo</t>
  </si>
  <si>
    <t>311,654,18%</t>
  </si>
  <si>
    <t>Vivienda, ciudad y territorio</t>
  </si>
  <si>
    <t>Parques construidos (400202100)</t>
  </si>
  <si>
    <t>Parques construidos (4002021)</t>
  </si>
  <si>
    <t>Metros Lineales</t>
  </si>
  <si>
    <t>Incremento</t>
  </si>
  <si>
    <t>Proyectos apoyados financieramente en Mejoramiento Integral de Barrios (400201300)</t>
  </si>
  <si>
    <t>Numero</t>
  </si>
  <si>
    <t xml:space="preserve">Vivienda, ciudad y territorio </t>
  </si>
  <si>
    <t xml:space="preserve">Numero </t>
  </si>
  <si>
    <t>Entidades territoriales asistidas técnicamente (400100200)</t>
  </si>
  <si>
    <t>19,36%</t>
  </si>
  <si>
    <t>6,21%</t>
  </si>
  <si>
    <t>Servicio de saneamiento de la propiedad de los asentamientos humanos que se encuentran en bienes fiscales titulables en el municipio de Yumbo.</t>
  </si>
  <si>
    <t>YUMBO PRODUCTIVO</t>
  </si>
  <si>
    <t>YUMBO SEGURO</t>
  </si>
  <si>
    <t>Entornos urbanos y rurales saludables, sostenibles y sustentables</t>
  </si>
  <si>
    <t>Vivienda Digna y Hábitat</t>
  </si>
  <si>
    <t>Creemos en un Yumbo más seguro</t>
  </si>
  <si>
    <t>Condiciones de habitabilidad y salud urbana y rural.</t>
  </si>
  <si>
    <t>Vivienda nueva</t>
  </si>
  <si>
    <t>Subsidios para mejoramiento de vivienda de interés social.</t>
  </si>
  <si>
    <t>2021-768920089</t>
  </si>
  <si>
    <t>2021-768920074</t>
  </si>
  <si>
    <t>2021-768920090</t>
  </si>
  <si>
    <t>2021-768920041</t>
  </si>
  <si>
    <t>2021-768920078</t>
  </si>
  <si>
    <t>Ordenamiento territorial y desarrollo urbano (4002)</t>
  </si>
  <si>
    <t>Acceso a soluciones de vivienda (4001)</t>
  </si>
  <si>
    <t>ODS 11. Ciudades y comunidades sostenibles</t>
  </si>
  <si>
    <t>Parque Lineal de Yumbo, construido  (Fases)</t>
  </si>
  <si>
    <t>Zonas Verdes, Parques y/o Plazoletas, construidas.</t>
  </si>
  <si>
    <t>Número de obras de infraestructura para vivienda, ejecutadas.</t>
  </si>
  <si>
    <t>Número de subsidios para mejoramiento de vivienda, adjudicados.</t>
  </si>
  <si>
    <t>Número de subsidios para vivienda VIP y VIS nueva, adjudicados con enfoque diferencial.</t>
  </si>
  <si>
    <t>Número de predios Fiscales Particulares y Baldíos, titulados.</t>
  </si>
  <si>
    <t>Número de proyectos de vivienda, promovidos.</t>
  </si>
  <si>
    <r>
      <t>Meta Física Esperada 2023</t>
    </r>
    <r>
      <rPr>
        <b/>
        <sz val="10"/>
        <color rgb="FFFF0000"/>
        <rFont val="Arial"/>
        <family val="2"/>
      </rPr>
      <t xml:space="preserve"> </t>
    </r>
  </si>
  <si>
    <t>Código  Producto MGA</t>
  </si>
  <si>
    <t>Indicador de Producto según el catalogo de productos de la MGA</t>
  </si>
  <si>
    <t>Código del indicador de la MGA</t>
  </si>
  <si>
    <t>Zonas Verdes, Parques y/o Plazoletas, revitalizadas.</t>
  </si>
  <si>
    <t>Número de subsidios para mejoramiento y/o reposición de vivienda en sitio propio, adjudicados.</t>
  </si>
  <si>
    <t>Número de subsidios municipales para reubicación de viviendas localizadas en zonas de alto riesgo, adjudicados.</t>
  </si>
  <si>
    <t>Viviendas de interés social urbanas mejoradas (400104400)</t>
  </si>
  <si>
    <t>Vivienda de Interés Prioritario construidas</t>
  </si>
  <si>
    <t xml:space="preserve">Viviendas de Interés social  urbanas construidas </t>
  </si>
  <si>
    <t>Bienes fiscales saneados y titulados (400100700)</t>
  </si>
  <si>
    <t>Meta Física Esperada 2020</t>
  </si>
  <si>
    <t>Meta Física Esperada 2021</t>
  </si>
  <si>
    <t xml:space="preserve">Meta Física Esperada 2022 </t>
  </si>
  <si>
    <t xml:space="preserve">Registrado y Actualizado </t>
  </si>
  <si>
    <t>Vivienda de interese prioritario construida</t>
  </si>
  <si>
    <t>1.2. Selección de Contratista</t>
  </si>
  <si>
    <t>1.3. Inicio y ejecución de obra</t>
  </si>
  <si>
    <t>2.2. Selección de Contratista</t>
  </si>
  <si>
    <t>2.3. Inicio y ejecución de obra</t>
  </si>
  <si>
    <t>2.1. Proceso de licitación pública y ejecución de mejoramientos municipales en las comunas 1,2,3 y 4</t>
  </si>
  <si>
    <t>1.3. Listado de personas que cumplen con los requisitos con sus soportes, validación oficina jurídica y elaboración de resolución de adjudicación del subsidio.</t>
  </si>
  <si>
    <t xml:space="preserve">1.1. Ejecución de obra para la Construcción Parque Lineal Rio Yumbo, Tramo 2 (Zona 3) Calle 4 a Calle 7. </t>
  </si>
  <si>
    <t>1. Construcción Parques</t>
  </si>
  <si>
    <t xml:space="preserve">2. Apoyo de Consultoría al proyecto </t>
  </si>
  <si>
    <t>1. Mejorar Parques diferentes comunas</t>
  </si>
  <si>
    <t xml:space="preserve">1.1. Visita y estudio técnico, Diseños y Presupuesto para el Mejoramiento y/o Revitalización Parque Barrio Las Colinas </t>
  </si>
  <si>
    <t xml:space="preserve">1.2. Selección de Contratista </t>
  </si>
  <si>
    <t>1.3. Adjudicación de los subsidios municipales en las comunas 1, 2, 3 y 4 para mejoramiento de vivienda</t>
  </si>
  <si>
    <t>1.1.  " Promover un proyecto de vivienda en el Municipio de Yumbo"</t>
  </si>
  <si>
    <t>1. Adjudicación de Subsidios de Vivienda VIP - VIS</t>
  </si>
  <si>
    <t>3. Acompañamiento para  diagnostico bienes consolidados particulares</t>
  </si>
  <si>
    <t>5. Gastos notariales</t>
  </si>
  <si>
    <t>1.2. Gestión del lote asignado para la reubicación.</t>
  </si>
  <si>
    <t>3. Fortalecimiento para la gestión del proyecto.</t>
  </si>
  <si>
    <t>3. Apoyo de consultoría al proyecto de Revitalizar</t>
  </si>
  <si>
    <t>4. Apoyo a la gestión para el desarrollo del proyecto</t>
  </si>
  <si>
    <t>1.1. Visita y estudio técnico, Diseños y Presupuesto para la Construcción del Parque Ciudadela Cacique Jacinto II.</t>
  </si>
  <si>
    <t xml:space="preserve">1.4.1. Selección de Contratista </t>
  </si>
  <si>
    <t>1. Procesos de apoyo los programas de titulación</t>
  </si>
  <si>
    <t>1. Construcción obra Parque Lineal</t>
  </si>
  <si>
    <t>1.2. Visitas y evaluación técnica para adjudicar 158 subsidios municipales en las comunas 1, 2, 3 y 4 para mejoramiento de vivienda</t>
  </si>
  <si>
    <t>PLAN DE ACCIÓN DEL SECTOR: VIVIENDA, CIUDAD Y TERRITORIO</t>
  </si>
  <si>
    <t>1. Construcción muro C.C.P.L.G</t>
  </si>
  <si>
    <t>Construcción de la Z3 Parque Lineal del Rio Yumbo</t>
  </si>
  <si>
    <t>2. Apoyo de interventoría en obra.</t>
  </si>
  <si>
    <t>Servicio de apoyo financiero para el Mejoramiento Integral de Barrios (4002013)</t>
  </si>
  <si>
    <t>Fortalecimiento de la calidad del hábitat de los ciudadanos de las comunas mediante la construcción y/o mejoramiento del espacio publico y equipamiento en parques, zonas verdes y plazoletas en la zona urbana del Municipio de Yumbo.</t>
  </si>
  <si>
    <t>1.3. Inicio y ejecución de obra de construcción Parque Ciudadela Cacique Jacinto II.</t>
  </si>
  <si>
    <t>1.3. Inicio y ejecución de obra de construcción Parque Barrio Las Colinas</t>
  </si>
  <si>
    <t>Se ha disminuido en un 17,23% el déficit cualitativo de vivienda</t>
  </si>
  <si>
    <t>Servicio de asistencia técnica en proyectos de vivienda (4001002)</t>
  </si>
  <si>
    <t>Implementación y fortalecimiento de acciones para obras de construcción para el programa de vivienda social en el municipio de Yumbo</t>
  </si>
  <si>
    <t>1.1. Estudio técnico, diseños y Presupuesto para la Construcción del Muro Barrio Pizarro (Reparación del muro de contención de la manzana 30)</t>
  </si>
  <si>
    <t>2. Construcción predio Carlos Narváez C-C-P.L.G</t>
  </si>
  <si>
    <t>2.1. Estudio técnico, diseños y Presupuesto para Estabilización de la Cimentación de la manzana 35 del Barrio Pizarro</t>
  </si>
  <si>
    <t>3. Apoyo a la consultoría del proyecto</t>
  </si>
  <si>
    <t xml:space="preserve">4. Apoyo a la gestión para el desarrollo del proyecto </t>
  </si>
  <si>
    <t>Vivienda de Interés social urbanas mejoradas</t>
  </si>
  <si>
    <t>1. Brindar apoyo a la gestión para el desarrollo de los proyectos</t>
  </si>
  <si>
    <t>Implementación de programas para la adjudicación de subsidios de mejoramiento de vivienda en el municipio de Yumbo.</t>
  </si>
  <si>
    <t xml:space="preserve">1.1. Convocatoria, recepción de documentos y verificación jurídica de requisitos para acceder a los 158 Subsidios Municipales para Mejoramiento de Vivienda en las COMUNAS 1, 2, 3 y 4 </t>
  </si>
  <si>
    <t>2. Construcción de obras civiles</t>
  </si>
  <si>
    <t xml:space="preserve">3. Brindar apoyo a la interventoría en obra </t>
  </si>
  <si>
    <t>Se ha reducido en 1.23% el déficit cuantitativo de vivienda en el municipio de Yumbo en el periodo 2020-2023</t>
  </si>
  <si>
    <t>Viviendas de Interés Social urbanas construidas</t>
  </si>
  <si>
    <t>Formulación de programas para la adjudicación de subsidios para vivienda nueva en el municipio de Yumbo.</t>
  </si>
  <si>
    <t>1.1. Recepción de documentación, evaluación jurídica y visitas técnicas para adjudicar 686 subsidios para la adquisición de vivienda nueva VIP/VIS</t>
  </si>
  <si>
    <t>1. Gestión de predios para desarrollar nuevos proyectos de vivienda</t>
  </si>
  <si>
    <t>2. Apoyo de profesionales para la gestión de proyectos nuevos de vivienda (Lote de la Gobernación y/o lote 3)</t>
  </si>
  <si>
    <t>3. Apoyo de personal para la gestión para el desarrollo del proyecto</t>
  </si>
  <si>
    <t>Gestión</t>
  </si>
  <si>
    <t>Servicios de saneamiento y titulación de bienes fiscales (4001007)</t>
  </si>
  <si>
    <t>1.1. Trabajo de Campo: Identificación de predios, elaboración de encuestas y recolección de documentación de los posibles beneficiarios de los 143 títulos a otorgar.</t>
  </si>
  <si>
    <t xml:space="preserve">2. Realización de avalúos predio a predio </t>
  </si>
  <si>
    <t>3.1. . Análisis de información, levantamiento topográfico y verificación de datos con Ministerio de Vivienda</t>
  </si>
  <si>
    <t>4. Adquisición de predios particulares de mayor extensión</t>
  </si>
  <si>
    <t>5.1. Publicación de edicto con listado de titulables y no titulables, expedición de resoluciones de cesión a título gratuito, tramite de boleta fiscal en Gobernación del Valle e inscripción en la oficina de registros e instrumentos públicos de los 143 predios a titular.</t>
  </si>
  <si>
    <t>Se ha logrado beneficiar a 5,3% de las familias en situación de riesgo inminente  en asignación de subsidios de vivienda de interés social que se acojan al programa en el municipio de Yumbo</t>
  </si>
  <si>
    <t>1 Estudio Técnico y Jurídico</t>
  </si>
  <si>
    <t>1. Apoyo a la gestión, para el desarrollo del proyecto</t>
  </si>
  <si>
    <t>1.1. Actualización del listado de familias asentadas en el sector la cuchilla e inscritos en el programa de reubicación, recepción de documentos y encuestas para adjudicar 40 subsidios para adquisición de vivienda de las familias asentadas en zonas de alto riesgo.</t>
  </si>
  <si>
    <t>2. Apoyo de consultoría</t>
  </si>
  <si>
    <t>3. Construcción de viviendas prefabricadas</t>
  </si>
  <si>
    <t>4. Convocatoria, recepción de documentos y verificación jurídica de requisitos para acceder a los Subsidios de Arrendamiento por única vez.</t>
  </si>
  <si>
    <t>Informes de Interventoria.</t>
  </si>
  <si>
    <t xml:space="preserve">Informes Comité de Obra semanal.
Registros fotograficos de seguimiento, Archivos Dirección Técnica.
</t>
  </si>
  <si>
    <t>Personal contratista vinculado en el 1° trimestre en SECOP 2</t>
  </si>
  <si>
    <t>La interventoria realiza el respectivo seguimiento a través de su participación en los Comites de Obra semanales, visitas a la obra e informes.</t>
  </si>
  <si>
    <t>La Entidad aún no cuenta con la viabilidad financiera para la ficha del proyecto, por parte de la Secretaria de Hacienda.</t>
  </si>
  <si>
    <t>Banco de Proyectos 2023</t>
  </si>
  <si>
    <t>N.A.</t>
  </si>
  <si>
    <t>Archivos Dirección Técnica / Programa Mejoramientos de Vivienda</t>
  </si>
  <si>
    <t>Listados de asistencia reuniones, Archivos Gerencia y Oficina Asesora Juridica.</t>
  </si>
  <si>
    <t>Archivos Dirección Técnica / Programa Reubicación / Subsidio de arrendameinto temporal.</t>
  </si>
  <si>
    <t>Archivos Dirección Tecnica / Lotes para reubicación.</t>
  </si>
  <si>
    <t>Archivos Dirección Técnica / Programa Reubicación / Subsidio de arrendameinto temporal.
Archivos pagos / Tesoreria IMVIYUMBO.</t>
  </si>
  <si>
    <t>4.1. Adjudicación de los Subsidios Municipales de Arrendamiento temporal.</t>
  </si>
  <si>
    <t>04.17.01.00.00.121000.40.4002.1400.2021768920089.4002021.2.3.3.05.09.054.40.01</t>
  </si>
  <si>
    <t>04.17.01.00.00.121000.40.4002.1400.2021768920089.4002021.2.3.4.02.04.004.40.18</t>
  </si>
  <si>
    <t>04.17.03.00.00.133100.40.4002.1400.2021768920089.4002021.2.3.3.05.09.054.40.08</t>
  </si>
  <si>
    <t>04.47.01.00.00.132311.40.4002.1400.2021768920089.4002021.2.3.3.05.09.054.40.10</t>
  </si>
  <si>
    <t>04.17.01.00.00.121000.40.4002.1400.2021768920074.4002013.2.3.3.05.09.054.40.01</t>
  </si>
  <si>
    <t>04.31.29.00.00.123116.40.4002.1400.2021768920074.4002013.2.3.3.05.09.054.40.03</t>
  </si>
  <si>
    <t>04.31.21.00.00.133402.40.4002.1400.2021768920074.4002013.2.3.4.02.04.004.40.08</t>
  </si>
  <si>
    <t>04.03.38.00.00.124303.40.4001.1400.2021768920090.4001002.2.3.4.02.04.004.40.02</t>
  </si>
  <si>
    <t>04.17.01.00.00.121000.40.4001.1400.2021768920090.4001002.2.3.3.05.09.054.40.01</t>
  </si>
  <si>
    <t>04.17.01.00.00.121000.40.4001.1400.2021768920090.4001002.2.3.4.02.04.004.40.01</t>
  </si>
  <si>
    <t>04.17.01.00.00.121000.40.4001.1400.2021768920041.4001044.2.3.3.05.09.054.40.01</t>
  </si>
  <si>
    <t>04.17.01.00.00.121000.40.4001.1400.2021768920084.4001039.2.3.3.05.09.054.40.01</t>
  </si>
  <si>
    <t>04.17.03.00.00.133100.40.4001.1400.2021768920078.4001007.2.3.3.05.09.054.40.08</t>
  </si>
  <si>
    <t>'04.17.02.00.00.131111.40.4001.1400.2021768920078.4001007.2.3.3.05.09.054.40.09</t>
  </si>
  <si>
    <t>04.47.01.00.00.132311.40.4001.1400.2021768920078.4001007.2.3.3.05.09.054.40.10</t>
  </si>
  <si>
    <t>04.17.01.00.00.121000.40.4001.1400.2022768920001.4001033.2.3.3.05.09.054.40.01</t>
  </si>
  <si>
    <t>04.17.03.00.00.133100.40.4001.1400.2022768920001.4001033.2.3.3.05.09.054.40.08</t>
  </si>
  <si>
    <t>Archivos Direccion Tecnica de IMVIYUMBO</t>
  </si>
  <si>
    <t>04.31.29.00.00.133317.40.4002.1400.2021768920074.4002013.2.3.4.02.04.004.40.09</t>
  </si>
  <si>
    <t>04.17.03.00.00.133100.40.4001.1400.2021768920084.4001039.2.3.3.05.09.054.40.08</t>
  </si>
  <si>
    <t>'04.17.01.00.00.121000.40.4001.1400.2021768920078.4001007.2.3.3.05.09.054.40.01</t>
  </si>
  <si>
    <t>'04.17.02.00.00.131111.40.4001.1400.2021768920090.4001039.2.3.3.05.09.054.40.09</t>
  </si>
  <si>
    <r>
      <rPr>
        <sz val="12"/>
        <color rgb="FFFF0000"/>
        <rFont val="Arial"/>
        <family val="2"/>
      </rPr>
      <t>Apoyo para la asistencia y reubicación para las familias asentadas en zonas de alto riesgo en el municipio de Yumbo.</t>
    </r>
    <r>
      <rPr>
        <b/>
        <sz val="12"/>
        <color rgb="FFFF0000"/>
        <rFont val="Arial"/>
        <family val="2"/>
      </rPr>
      <t>(ELIMINAR)</t>
    </r>
    <r>
      <rPr>
        <sz val="12"/>
        <rFont val="Arial"/>
        <family val="2"/>
      </rPr>
      <t xml:space="preserve">
Apoyo para la reubicacion y asistencia economica de alojamiento temporal para familias asentadas en zonas de alto riesgo en el Municipio de Yumbo</t>
    </r>
  </si>
  <si>
    <r>
      <t xml:space="preserve">2021-768920087 </t>
    </r>
    <r>
      <rPr>
        <b/>
        <sz val="12"/>
        <color rgb="FFFF0000"/>
        <rFont val="Arial"/>
        <family val="2"/>
      </rPr>
      <t xml:space="preserve">(ELIMINAR)
</t>
    </r>
    <r>
      <rPr>
        <b/>
        <sz val="12"/>
        <rFont val="Arial"/>
        <family val="2"/>
      </rPr>
      <t>2022-768920001</t>
    </r>
    <r>
      <rPr>
        <b/>
        <sz val="12"/>
        <color rgb="FFFF0000"/>
        <rFont val="Arial"/>
        <family val="2"/>
      </rPr>
      <t xml:space="preserve">
</t>
    </r>
  </si>
  <si>
    <t>Viviendas de interés prioritarias construidas (400103300)</t>
  </si>
  <si>
    <t>Viviendas de Interés Prioritario Urbanas construidas 4001033</t>
  </si>
  <si>
    <t>Se realiza diariamente atención a los usuarios   que se postularon al Proyecto VIP Palomino, respecto a las inquietudes que tienen en relación a los trámites para el beneficio de los Subsidios Nacional y Municipal.  Evidencia que se encuentra en carpeta atención a la comunidad 2023 – Programa Vivienda Nueva y Reubicación. Formato FO-GVS-10.</t>
  </si>
  <si>
    <t>Para el 2° trimestre de 2023, se ha vinculado el equipo de profesionales en ingenieria civil, arquitectura, y de apoyo a la gestión, para fortalecer las actividades de los programas misionales.En esta particularidad se adelanta la planeacion para la ejecucion no maximo a dos años , un proyecto de vivienda de 80 soluciones habitacionales en este sector .</t>
  </si>
  <si>
    <t>Se adjudicaron los subsidios de arrendamiento temporal vigencia 2023 para 35 familias caracterizadas en el programa. Respecto a este beneficio ya se realizo el segundo  pago para este grupo poblacion de 35 hogares.</t>
  </si>
  <si>
    <t>Para el  2° trimestre de 2023, se  vinculo el equipo de profesionales en ingenieria civil, arquitectura, y de apoyo a la gestión, para fortalecer las actividades de los programas misionales.</t>
  </si>
  <si>
    <t>Para el 1° trimestre de 2023, se  vinculo el equipo de profesionales en ingenieria civil, arquitectura, y de apoyo a la gestión, para fortalecer las actividades de los programas misionales.</t>
  </si>
  <si>
    <t>Se programo la adjudicacion de 158 subsidios ,en noviembre del año 2022 se apertura la convocatoria para lo cual accedieron  140 familias a subsidios de mejoramiento en las comunas 1,2,3 y 4 de la zona urbana de la municipalidad (RES/ 100-03-02-218 del 01 de noviembre), a esta convocatoria se postularon 766 personas, clasificadas así: 
660 presenciales.
32 WhatsApp
14 correo
60 otros medios</t>
  </si>
  <si>
    <r>
      <t xml:space="preserve">El cronograma no presenta avance, se tiene la preselección general y realizados </t>
    </r>
    <r>
      <rPr>
        <sz val="12"/>
        <color rgb="FF000000"/>
        <rFont val="Arial"/>
        <family val="2"/>
      </rPr>
      <t xml:space="preserve">los borradores de los estudios previos y estudios del Sector. No se han adjudicado los subsidios, ya que al momento no se cuentan con los recursos para su ejecución. </t>
    </r>
  </si>
  <si>
    <t>para la adjudicación de los 80 subsidios para mejoramiento de vivienda rural, el cronograma no presenta avance en su ejecución, se terminaron de realizar las visitas técnicas, para verificar los certificados de Riesgos de los predios postulados al mejoramiento de vivienda.</t>
  </si>
  <si>
    <r>
      <t>1.1. Convocatoria, recepción de documentos y verificación jurídica de requisitos para adjudicar 80</t>
    </r>
    <r>
      <rPr>
        <sz val="12"/>
        <color rgb="FFFF0000"/>
        <rFont val="Arial"/>
        <family val="2"/>
      </rPr>
      <t xml:space="preserve"> </t>
    </r>
    <r>
      <rPr>
        <sz val="12"/>
        <rFont val="Arial"/>
        <family val="2"/>
      </rPr>
      <t xml:space="preserve">subsidios para reposición de vivienda en sitio propio y/o mejoramientos para vivienda </t>
    </r>
  </si>
  <si>
    <t>1.2. Visitas y evaluación técnica para adjudicar 80 subsidios de reposición de vivienda en sitio propio y/o mejoramientos para vivienda</t>
  </si>
  <si>
    <t>1.3. Adjudicación de beneficiarios de los 80 subsidios para reposición de vivienda en sitio propio y/o mejoramientos para vivienda</t>
  </si>
  <si>
    <t>1.4. Proceso de licitación pública y ejecución de obras para adjudicar 80 Subsidios para reposición de vivienda en sitio propio y/o mejoramientos para vivienda</t>
  </si>
  <si>
    <t>Para el  1° trimestre de 2023, se  vinculo el equipo de profesionales en ingenieria civil, arquitectura, y de apoyo a la gestión, para fortalecer las actividades de los programas misionales.</t>
  </si>
  <si>
    <t>04.17.03.00.00.133100.40.4002.1400.2021768920089.4002021.2.3.2.01.01.001.01.09.40.08</t>
  </si>
  <si>
    <t>04.07.17.01.00.00.121000.40.4002.1400.2021768920089.4002021.2.3.4.02.04.004.40.01</t>
  </si>
  <si>
    <t>04.07.17.03.00.00.133100.40.4002.1400.2021768920074.4002013.2.3.3.05.09.054.40.08</t>
  </si>
  <si>
    <t>04.07.17.01.00.00.121000.40.4001.1400.2021768920041.4001015.2.3.4.02.04.004.40.01</t>
  </si>
  <si>
    <t>04.31.29.00.00.123116..40.4002.1400.2021768920074.4002013.2.3.4.02.04.004.40.03</t>
  </si>
  <si>
    <t>1.4. Visita y estudio técnico, Diseños y Presupuesto para la Construcción del Parque Guacanda Pizarro</t>
  </si>
  <si>
    <t>1.4.2. Inicio y ejecución de obra de construcción Parque Guacanda Pizarro</t>
  </si>
  <si>
    <t>Se estructuro el proceso de contratación de la consultoría del muro de la manzana 30, y se adelantó la contratación de la consultoría, para poder proceder con la construcción del muro de contención.</t>
  </si>
  <si>
    <t>Por aspectos juridicos " Fallo de tutela interpuesta por  parte del afectado " la entidad se le imposibilita ejecutar la obra porque se fallo en contra de lo que se pretendia por parte del afectado"</t>
  </si>
  <si>
    <r>
      <t>En relación a lo</t>
    </r>
    <r>
      <rPr>
        <sz val="12"/>
        <color theme="1"/>
        <rFont val="Arial"/>
        <family val="2"/>
      </rPr>
      <t xml:space="preserve">s 140 subsidios de mejoramiento de la comuna 1, 2, 3 y 4 no presenta avance, se tiene la preselección general y realizados </t>
    </r>
    <r>
      <rPr>
        <sz val="12"/>
        <color rgb="FF000000"/>
        <rFont val="Arial"/>
        <family val="2"/>
      </rPr>
      <t xml:space="preserve">los borradores de los estudios previos y estudios del Sector. </t>
    </r>
  </si>
  <si>
    <t>Se validó el estado actual de los 60 hogares en la Plataforma del Ministerio de Vivienda programa Mi casa Ya, de acuerdo al listado actualizado remitido por la Constructora, para validar la asignación del subsidio nacional Mi Casa Ya. Adicionalmente se actualizó la base de datos de los 60 hogares.</t>
  </si>
  <si>
    <t>1. Construcción de viviendas en sitio propio y/o mejoramientos</t>
  </si>
  <si>
    <t xml:space="preserve">1. Se continua con esta labor para consolidar datos. </t>
  </si>
  <si>
    <t>Se envió a Planeación Municipal, matriz de Alto San Jorge y trabajo de levantamiento topográfico que realizó el topógrafo enviado por la Super Intendencia de Notariado y Registro de Cali.</t>
  </si>
  <si>
    <t xml:space="preserve">Se realizaron visitas a los barrios de Las Cruces y Fray peña, para la verificación del estado de los predios reubicados e invadidos nuevamente.  
Se realizó visita de campo para la entrega del predio de la Sra. Sandra Escobar, visita realizada por el Arquitecto  y personal de apoyo del programa de reubicación.
 </t>
  </si>
  <si>
    <t xml:space="preserve">Se organizaron los expedientes en carpeta 4 aletas con su respectivo rotulo y foliación a 10 familias del sector de la cuchilla, que están en el proceso de compra de vivienda usada. </t>
  </si>
  <si>
    <t xml:space="preserve">El proceso de compra de vivienda usada se está adelantando actualmente a 10 familias, de las cuales 3 ya firmaron escritura y están pendientes por radicación ante la oficina de registros públicos, 5 familias se encuentran en trámite para su correspondiente escritura ante la notaría 2, y 2 familias están en estudio por la parte de los abogados de IMVIYUMBO para el correspondiente trámite.  </t>
  </si>
  <si>
    <t xml:space="preserve">Es importante señalar que dentro del listado de familias que cumplieron con los requisitos y soportes para la asignacion del subsidio para adquisicion de vivienda usada fueron 35 hogares las que se les otorgara este beneficio  de acuerdo a las asignacion de recursos presupuestales por parte de la administracion central. Actualmente se asigno a la entidad el presupuesto para beneficiar a 10 familias. </t>
  </si>
  <si>
    <t>La entidad actualmente cuenta con  base de datos y documentos que se  de las familias beneficiarias del subsidio de arrendamiento temporal para el 2023</t>
  </si>
  <si>
    <t xml:space="preserve">Se radicaron 15 resoluciones de predios fiscales en la Oficina de Registro de Cali. </t>
  </si>
  <si>
    <t xml:space="preserve">El parque a la fecha del mes de diciembre,  cuenta con el desarrollo de diseño planimétrico y ya cuentan con presupuesto ajustado para la solicitud presupuestal, aún no cuenta con la viabilidad presupuestal para su ejecución. </t>
  </si>
  <si>
    <t xml:space="preserve">Al mes de diciembre no presenta avances, a la fecha cuenta con el desarrollo y ajuste final del diseño arquitectónico y urbanístico, presupuesto para su proceso de licitación, estudios previos y estudios del sector, sin embargo, el proyecto se encuentra retrasado por un avaluó y compra del predio,  puesto que es una donación a la casa comunal y de esta al municipio, los documentos  del proceso predial se encuentran en trámite a cargo del programa de Legalización y Titulación de predios de IMVIYUMBO.
</t>
  </si>
  <si>
    <t>Para el mes de diciembre se actualizó en el sistema el registro del formato FO-GPS-25-V2 Registro enfoque diferencial a los 60 hogares que cumplieron con los requisitos para la asignación del Subsidio Municipal. Igualmente se actualizó la base de datos con el listado de los 60 hogares beneficiarios del subsidio Municipal recibido por parte de la constructora Jaramillo Mora.  Evidencia que se encuentra en Dirección Técnica – PC 000063- programa vivienda nueva.</t>
  </si>
  <si>
    <t>1.2. Revisión, clasificación de posibles beneficiarios de los 988 subsidios para la adquisición de vivienda VIP/VIS</t>
  </si>
  <si>
    <r>
      <t>1.3. Adjudicación de los 988</t>
    </r>
    <r>
      <rPr>
        <sz val="12"/>
        <color rgb="FFFF0000"/>
        <rFont val="Arial"/>
        <family val="2"/>
      </rPr>
      <t xml:space="preserve"> </t>
    </r>
    <r>
      <rPr>
        <sz val="12"/>
        <rFont val="Arial"/>
        <family val="2"/>
      </rPr>
      <t xml:space="preserve">subsidios para la adquisición de vivienda VIP/VIS </t>
    </r>
  </si>
  <si>
    <t>Es una actividad de gestión que se encuentra realizando con el FNA donde actualmente se han asesorado a mas de 520 personas en aspectos crediticios para adquisicion de vivienda nueva.</t>
  </si>
  <si>
    <t xml:space="preserve">Para el mes de diciembre, Se radicó en la oficina de la Super Intendencia de Notariado y Registro de Cali, 15 Resoluciones de predios fiscales del Municipio de Yumbo; se recibieron de la Oficina de Registro de Cali, 15 Resoluciones con certificados de tradición de propiedad a título gratuito para entrega a los beneficiarios. 
Una vez recibidas de la Oficina de Impuestos, Rentas y Gestión Tributaria de la Gobernación del Valle con boleta de exención de impuestos, se radican en   la Oficina de Registro de Cali, 34 Resoluciones para su respectivo registro ya con certificados de tradición. </t>
  </si>
  <si>
    <t>El día 28 de diciembre se realizará acto de entrega de 49 Resoluciones con certificado de tradición a propietarios de los barrios Alto San Jorge; treinta y cuatro (34). Y a otros predios fiscales del Municipio de Yumbo; quince (15).</t>
  </si>
  <si>
    <t xml:space="preserve">El tramo 2 de la zona 3 del parque lineal rio yumbo, en el mes de diciembre el proyecto ya termino la actividad de la fundición de la cancha múltiple, la gradería de la misma, continua con la instalación del cerramiento de la cancha, para ajustar detalles de esta,  están en proceso de terminar la caseta de información, se adelantan las divisiones internas y la estructura de cubierta, se continúa la instalación de elementos prefabricados, se avanza finaliza la cicloruta, y se continua conformado la pista de skate.
a finalizar diciembre la obra quedo en un avance ejecutado de un 77.5 %.Es de anotar que el porcentaje de avance de la obra tiene un retroceso por actividades nuevas, teniendo en cuenta la prorroga de tiempo solicitada por el contratista. 
</t>
  </si>
  <si>
    <t xml:space="preserve">04.17.01.00.00.121000.40.4001.1400.2021768920087.4001042.2.3.3.05.09.054.40.01 </t>
  </si>
  <si>
    <t>IMVIYUMBO
MARIA LYDA SERNA FAJARDO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</si>
</sst>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 #,##0_);_(&quot;$&quot;\ * \(#,##0\);_(&quot;$&quot;\ * &quot;-&quot;_);_(@_)"/>
    <numFmt numFmtId="166" formatCode="00"/>
    <numFmt numFmtId="167" formatCode="0.0"/>
    <numFmt numFmtId="168" formatCode="&quot;$&quot;\ #,##0"/>
    <numFmt numFmtId="169" formatCode="#,##0.00\ &quot;€&quot;"/>
    <numFmt numFmtId="170" formatCode="&quot;$&quot;\ #,##0.00"/>
    <numFmt numFmtId="171" formatCode="&quot;$&quot;\ #,##0.0"/>
    <numFmt numFmtId="172" formatCode="#,##0.00_ ;\-#,##0.00\ "/>
    <numFmt numFmtId="173" formatCode="&quot;$&quot;#,##0"/>
    <numFmt numFmtId="174" formatCode="&quot;$&quot;#,##0.00"/>
    <numFmt numFmtId="175" formatCode="0.0%"/>
  </numFmts>
  <fonts count="32" x14ac:knownFonts="1">
    <font>
      <sz val="11"/>
      <color theme="1"/>
      <name val="Calibri"/>
      <family val="2"/>
      <scheme val="minor"/>
    </font>
    <font>
      <b/>
      <sz val="11"/>
      <color rgb="FF6F6F6E"/>
      <name val="Calibri"/>
      <family val="2"/>
      <scheme val="minor"/>
    </font>
    <font>
      <sz val="11"/>
      <color theme="1"/>
      <name val="Calibri"/>
      <family val="2"/>
      <scheme val="minor"/>
    </font>
    <font>
      <b/>
      <sz val="10"/>
      <color theme="0"/>
      <name val="Arial"/>
      <family val="2"/>
    </font>
    <font>
      <sz val="10"/>
      <name val="Arial"/>
      <family val="2"/>
    </font>
    <font>
      <b/>
      <sz val="10"/>
      <name val="Arial"/>
      <family val="2"/>
    </font>
    <font>
      <b/>
      <sz val="10"/>
      <color theme="0"/>
      <name val="Arial Nova Cond Light"/>
      <family val="2"/>
    </font>
    <font>
      <b/>
      <sz val="12"/>
      <color theme="1"/>
      <name val="Century Gothic"/>
      <family val="2"/>
    </font>
    <font>
      <b/>
      <sz val="8"/>
      <color theme="1"/>
      <name val="Century Gothic"/>
      <family val="2"/>
    </font>
    <font>
      <sz val="10"/>
      <color indexed="8"/>
      <name val="MS Sans Serif"/>
      <family val="2"/>
    </font>
    <font>
      <sz val="12"/>
      <color theme="1"/>
      <name val="Calibri"/>
      <family val="2"/>
      <scheme val="minor"/>
    </font>
    <font>
      <sz val="10"/>
      <name val="Arial Narrow"/>
      <family val="2"/>
    </font>
    <font>
      <b/>
      <sz val="11"/>
      <name val="Arial"/>
      <family val="2"/>
    </font>
    <font>
      <b/>
      <sz val="12"/>
      <name val="Arial"/>
      <family val="2"/>
    </font>
    <font>
      <sz val="11"/>
      <name val="Arial"/>
      <family val="2"/>
    </font>
    <font>
      <sz val="12"/>
      <name val="Arial"/>
      <family val="2"/>
    </font>
    <font>
      <u/>
      <sz val="11"/>
      <color theme="10"/>
      <name val="Calibri"/>
      <family val="2"/>
      <scheme val="minor"/>
    </font>
    <font>
      <b/>
      <sz val="14"/>
      <name val="Arial"/>
      <family val="2"/>
    </font>
    <font>
      <b/>
      <sz val="16"/>
      <name val="Arial"/>
      <family val="2"/>
    </font>
    <font>
      <b/>
      <sz val="14"/>
      <name val="Calibri"/>
      <family val="2"/>
      <scheme val="minor"/>
    </font>
    <font>
      <b/>
      <sz val="14"/>
      <color theme="1"/>
      <name val="Arial"/>
      <family val="2"/>
    </font>
    <font>
      <sz val="9"/>
      <color theme="1"/>
      <name val="Arial"/>
      <family val="2"/>
    </font>
    <font>
      <b/>
      <sz val="9"/>
      <color theme="1"/>
      <name val="Arial"/>
      <family val="2"/>
    </font>
    <font>
      <b/>
      <sz val="9"/>
      <name val="Arial"/>
      <family val="2"/>
    </font>
    <font>
      <sz val="11"/>
      <color theme="0"/>
      <name val="Calibri"/>
      <family val="2"/>
      <scheme val="minor"/>
    </font>
    <font>
      <sz val="12"/>
      <color rgb="FFFF0000"/>
      <name val="Arial"/>
      <family val="2"/>
    </font>
    <font>
      <sz val="12"/>
      <color theme="1"/>
      <name val="Arial"/>
      <family val="2"/>
    </font>
    <font>
      <b/>
      <sz val="10"/>
      <color rgb="FFFF0000"/>
      <name val="Arial"/>
      <family val="2"/>
    </font>
    <font>
      <b/>
      <sz val="12"/>
      <color theme="1"/>
      <name val="Arial"/>
      <family val="2"/>
    </font>
    <font>
      <sz val="14"/>
      <name val="Arial"/>
      <family val="2"/>
    </font>
    <font>
      <b/>
      <sz val="12"/>
      <color rgb="FFFF0000"/>
      <name val="Arial"/>
      <family val="2"/>
    </font>
    <font>
      <sz val="12"/>
      <color rgb="FF000000"/>
      <name val="Arial"/>
      <family val="2"/>
    </font>
  </fonts>
  <fills count="27">
    <fill>
      <patternFill patternType="none"/>
    </fill>
    <fill>
      <patternFill patternType="gray125"/>
    </fill>
    <fill>
      <patternFill patternType="solid">
        <fgColor rgb="FFECECEC"/>
        <bgColor indexed="64"/>
      </patternFill>
    </fill>
    <fill>
      <patternFill patternType="solid">
        <fgColor theme="0"/>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5" tint="0.79998168889431442"/>
        <bgColor rgb="FF00000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patternFill>
    </fill>
    <fill>
      <patternFill patternType="solid">
        <fgColor theme="7" tint="0.79998168889431442"/>
        <bgColor indexed="65"/>
      </patternFill>
    </fill>
    <fill>
      <patternFill patternType="solid">
        <fgColor rgb="FF002060"/>
        <bgColor indexed="64"/>
      </patternFill>
    </fill>
    <fill>
      <patternFill patternType="solid">
        <fgColor theme="9" tint="0.79998168889431442"/>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21">
    <xf numFmtId="0" fontId="0" fillId="0" borderId="0"/>
    <xf numFmtId="0" fontId="1" fillId="2" borderId="2">
      <alignment horizontal="center" vertical="center" wrapText="1"/>
    </xf>
    <xf numFmtId="0" fontId="9" fillId="0" borderId="0"/>
    <xf numFmtId="0" fontId="10" fillId="0" borderId="0"/>
    <xf numFmtId="0" fontId="2" fillId="0" borderId="0"/>
    <xf numFmtId="166" fontId="11" fillId="0" borderId="0" applyFill="0">
      <alignment horizontal="center" vertical="center" wrapText="1"/>
    </xf>
    <xf numFmtId="1" fontId="11" fillId="3" borderId="0" applyFill="0">
      <alignment horizontal="center" vertical="center"/>
    </xf>
    <xf numFmtId="0" fontId="4" fillId="0" borderId="0"/>
    <xf numFmtId="0" fontId="4" fillId="0" borderId="0"/>
    <xf numFmtId="0" fontId="4" fillId="0" borderId="0"/>
    <xf numFmtId="0" fontId="4" fillId="0" borderId="0"/>
    <xf numFmtId="0" fontId="4" fillId="0" borderId="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6" fillId="0" borderId="0" applyNumberFormat="0" applyFill="0" applyBorder="0" applyAlignment="0" applyProtection="0"/>
    <xf numFmtId="169" fontId="2" fillId="0" borderId="0" applyFont="0" applyFill="0" applyBorder="0" applyAlignment="0" applyProtection="0"/>
    <xf numFmtId="164" fontId="2" fillId="0" borderId="0" applyFont="0" applyFill="0" applyBorder="0" applyAlignment="0" applyProtection="0"/>
    <xf numFmtId="0" fontId="4" fillId="0" borderId="0"/>
    <xf numFmtId="0" fontId="24" fillId="22" borderId="0" applyNumberFormat="0" applyBorder="0" applyAlignment="0" applyProtection="0"/>
    <xf numFmtId="0" fontId="2" fillId="23" borderId="0" applyNumberFormat="0" applyBorder="0" applyAlignment="0" applyProtection="0"/>
  </cellStyleXfs>
  <cellXfs count="513">
    <xf numFmtId="0" fontId="0" fillId="0" borderId="0" xfId="0"/>
    <xf numFmtId="0" fontId="4" fillId="0" borderId="0" xfId="0" applyFont="1" applyAlignment="1" applyProtection="1">
      <alignment horizontal="center" vertical="center" wrapText="1"/>
      <protection locked="0"/>
    </xf>
    <xf numFmtId="0" fontId="4" fillId="0" borderId="0" xfId="0" applyFont="1" applyProtection="1">
      <protection locked="0"/>
    </xf>
    <xf numFmtId="0" fontId="4" fillId="3" borderId="0" xfId="0" applyFont="1" applyFill="1" applyProtection="1">
      <protection locked="0"/>
    </xf>
    <xf numFmtId="0" fontId="14" fillId="0" borderId="0" xfId="0" applyFont="1" applyAlignment="1" applyProtection="1">
      <alignment horizontal="center"/>
      <protection locked="0"/>
    </xf>
    <xf numFmtId="0" fontId="12" fillId="0" borderId="0" xfId="0" applyFont="1" applyAlignment="1" applyProtection="1">
      <alignment horizontal="center"/>
      <protection locked="0"/>
    </xf>
    <xf numFmtId="164" fontId="3" fillId="10" borderId="1" xfId="13" applyFont="1" applyFill="1" applyBorder="1" applyAlignment="1" applyProtection="1">
      <alignment horizontal="center" vertical="center" wrapText="1"/>
      <protection locked="0"/>
    </xf>
    <xf numFmtId="0" fontId="12" fillId="7" borderId="13" xfId="0" applyFont="1" applyFill="1" applyBorder="1" applyAlignment="1" applyProtection="1">
      <alignment horizontal="center" vertical="center" wrapText="1"/>
      <protection locked="0"/>
    </xf>
    <xf numFmtId="0" fontId="12" fillId="12" borderId="13" xfId="0" applyFont="1" applyFill="1" applyBorder="1" applyAlignment="1" applyProtection="1">
      <alignment horizontal="center" vertical="center" wrapText="1"/>
      <protection locked="0"/>
    </xf>
    <xf numFmtId="0" fontId="12" fillId="17" borderId="13" xfId="0" applyFont="1" applyFill="1" applyBorder="1" applyAlignment="1" applyProtection="1">
      <alignment horizontal="center" vertical="center" wrapText="1"/>
      <protection locked="0"/>
    </xf>
    <xf numFmtId="0" fontId="12" fillId="10" borderId="13" xfId="0" applyFont="1" applyFill="1" applyBorder="1" applyAlignment="1" applyProtection="1">
      <alignment horizontal="center" vertical="center" wrapText="1"/>
      <protection locked="0"/>
    </xf>
    <xf numFmtId="165" fontId="5" fillId="10" borderId="1" xfId="14" applyFont="1" applyFill="1" applyBorder="1" applyAlignment="1" applyProtection="1">
      <alignment vertical="center" wrapText="1"/>
      <protection locked="0"/>
    </xf>
    <xf numFmtId="0" fontId="15" fillId="0" borderId="0" xfId="0" applyFont="1" applyProtection="1">
      <protection locked="0"/>
    </xf>
    <xf numFmtId="0" fontId="13" fillId="0" borderId="3" xfId="0" applyFont="1" applyBorder="1" applyAlignment="1" applyProtection="1">
      <alignment horizontal="center" vertical="center" wrapText="1"/>
      <protection locked="0"/>
    </xf>
    <xf numFmtId="0" fontId="15" fillId="0" borderId="0" xfId="0" applyFont="1" applyAlignment="1" applyProtection="1">
      <alignment horizontal="justify" vertical="center" wrapText="1"/>
      <protection locked="0"/>
    </xf>
    <xf numFmtId="0" fontId="13" fillId="0" borderId="0" xfId="0" applyFont="1" applyProtection="1">
      <protection locked="0"/>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pplyProtection="1">
      <alignment vertical="center"/>
      <protection locked="0"/>
    </xf>
    <xf numFmtId="167" fontId="15" fillId="0" borderId="0" xfId="0" applyNumberFormat="1" applyFont="1" applyAlignment="1" applyProtection="1">
      <alignment horizontal="center" vertical="center"/>
      <protection locked="0"/>
    </xf>
    <xf numFmtId="9" fontId="15" fillId="0" borderId="0" xfId="12" applyFont="1" applyAlignment="1" applyProtection="1">
      <alignment horizontal="center" vertical="center"/>
      <protection locked="0"/>
    </xf>
    <xf numFmtId="9" fontId="15" fillId="0" borderId="0" xfId="12" applyFont="1" applyFill="1" applyAlignment="1" applyProtection="1">
      <alignment horizontal="center" vertical="center"/>
      <protection locked="0"/>
    </xf>
    <xf numFmtId="9" fontId="15" fillId="0" borderId="0" xfId="0" applyNumberFormat="1" applyFont="1" applyAlignment="1" applyProtection="1">
      <alignment horizontal="center" vertical="center"/>
      <protection locked="0"/>
    </xf>
    <xf numFmtId="0" fontId="15" fillId="0" borderId="0" xfId="0" applyFont="1" applyAlignment="1" applyProtection="1">
      <alignment horizontal="justify" vertical="center"/>
      <protection locked="0"/>
    </xf>
    <xf numFmtId="10" fontId="15" fillId="0" borderId="0" xfId="12" applyNumberFormat="1" applyFont="1" applyFill="1" applyAlignment="1" applyProtection="1">
      <alignment horizontal="center" vertical="center"/>
      <protection locked="0"/>
    </xf>
    <xf numFmtId="0" fontId="15" fillId="0" borderId="0" xfId="0" applyFont="1" applyAlignment="1" applyProtection="1">
      <alignment horizontal="center"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justify" vertical="center" wrapText="1"/>
      <protection locked="0"/>
    </xf>
    <xf numFmtId="0" fontId="4" fillId="0" borderId="0" xfId="0" applyFont="1" applyAlignment="1" applyProtection="1">
      <alignment vertical="center"/>
      <protection locked="0"/>
    </xf>
    <xf numFmtId="167" fontId="4" fillId="0" borderId="0" xfId="0" applyNumberFormat="1" applyFont="1" applyAlignment="1" applyProtection="1">
      <alignment horizontal="center" vertical="center"/>
      <protection locked="0"/>
    </xf>
    <xf numFmtId="9" fontId="4" fillId="0" borderId="0" xfId="12" applyFont="1" applyAlignment="1" applyProtection="1">
      <alignment horizontal="center" vertical="center"/>
      <protection locked="0"/>
    </xf>
    <xf numFmtId="9" fontId="4" fillId="0" borderId="0" xfId="12" applyFont="1" applyFill="1" applyAlignment="1" applyProtection="1">
      <alignment horizontal="center" vertical="center"/>
      <protection locked="0"/>
    </xf>
    <xf numFmtId="9" fontId="4" fillId="0" borderId="0" xfId="0" applyNumberFormat="1" applyFont="1" applyAlignment="1" applyProtection="1">
      <alignment horizontal="center" vertical="center"/>
      <protection locked="0"/>
    </xf>
    <xf numFmtId="0" fontId="4" fillId="0" borderId="0" xfId="0" applyFont="1" applyAlignment="1" applyProtection="1">
      <alignment horizontal="justify" vertical="center"/>
      <protection locked="0"/>
    </xf>
    <xf numFmtId="10" fontId="4" fillId="0" borderId="0" xfId="12" applyNumberFormat="1" applyFont="1" applyFill="1" applyAlignment="1" applyProtection="1">
      <alignment horizontal="center" vertical="center"/>
      <protection locked="0"/>
    </xf>
    <xf numFmtId="0" fontId="4" fillId="0" borderId="0" xfId="0" applyFont="1" applyAlignment="1" applyProtection="1">
      <alignment horizontal="center" wrapText="1"/>
      <protection locked="0"/>
    </xf>
    <xf numFmtId="168" fontId="4" fillId="0" borderId="0" xfId="0" applyNumberFormat="1" applyFont="1" applyAlignment="1" applyProtection="1">
      <alignment horizontal="center" vertical="center"/>
      <protection locked="0"/>
    </xf>
    <xf numFmtId="168" fontId="4" fillId="0" borderId="0" xfId="0" applyNumberFormat="1" applyFont="1" applyAlignment="1" applyProtection="1">
      <alignment horizontal="center" vertical="center" wrapText="1"/>
      <protection locked="0"/>
    </xf>
    <xf numFmtId="0" fontId="12" fillId="13" borderId="13" xfId="0" applyFont="1" applyFill="1" applyBorder="1" applyAlignment="1" applyProtection="1">
      <alignment horizontal="center" vertical="center" wrapText="1"/>
      <protection locked="0"/>
    </xf>
    <xf numFmtId="9" fontId="4" fillId="0" borderId="0" xfId="12" applyFont="1" applyBorder="1" applyAlignment="1" applyProtection="1">
      <alignment horizontal="center" vertical="center"/>
      <protection locked="0"/>
    </xf>
    <xf numFmtId="9" fontId="4" fillId="0" borderId="0" xfId="12" applyFont="1" applyFill="1" applyBorder="1" applyAlignment="1" applyProtection="1">
      <alignment horizontal="center" vertical="center"/>
      <protection locked="0"/>
    </xf>
    <xf numFmtId="10" fontId="4" fillId="0" borderId="0" xfId="12" applyNumberFormat="1" applyFont="1" applyFill="1" applyBorder="1" applyAlignment="1" applyProtection="1">
      <alignment horizontal="center" vertical="center"/>
      <protection locked="0"/>
    </xf>
    <xf numFmtId="10" fontId="15" fillId="0" borderId="3" xfId="12" applyNumberFormat="1" applyFont="1" applyFill="1" applyBorder="1" applyAlignment="1" applyProtection="1">
      <alignment horizontal="center" vertical="center" wrapText="1"/>
      <protection locked="0"/>
    </xf>
    <xf numFmtId="0" fontId="13" fillId="0" borderId="3" xfId="0" applyFont="1" applyBorder="1" applyAlignment="1" applyProtection="1">
      <alignment horizontal="justify" vertical="center" wrapText="1"/>
      <protection locked="0"/>
    </xf>
    <xf numFmtId="0" fontId="15" fillId="18" borderId="12" xfId="0" applyFont="1" applyFill="1" applyBorder="1" applyAlignment="1" applyProtection="1">
      <alignment horizontal="center" vertical="center" wrapText="1"/>
      <protection locked="0"/>
    </xf>
    <xf numFmtId="0" fontId="15" fillId="18" borderId="12" xfId="0" applyFont="1" applyFill="1" applyBorder="1" applyAlignment="1" applyProtection="1">
      <alignment horizontal="center" vertical="center"/>
      <protection locked="0"/>
    </xf>
    <xf numFmtId="0" fontId="13" fillId="18" borderId="12" xfId="0" applyFont="1" applyFill="1" applyBorder="1" applyAlignment="1" applyProtection="1">
      <alignment horizontal="center" vertical="center" wrapText="1"/>
      <protection locked="0"/>
    </xf>
    <xf numFmtId="0" fontId="13" fillId="18" borderId="3" xfId="0" applyFont="1" applyFill="1" applyBorder="1" applyAlignment="1" applyProtection="1">
      <alignment horizontal="center" vertical="center" wrapText="1"/>
      <protection locked="0"/>
    </xf>
    <xf numFmtId="0" fontId="13" fillId="18" borderId="3" xfId="8" applyFont="1" applyFill="1" applyBorder="1" applyAlignment="1" applyProtection="1">
      <alignment horizontal="center" vertical="center" wrapText="1"/>
      <protection locked="0"/>
    </xf>
    <xf numFmtId="167" fontId="13" fillId="18" borderId="3" xfId="8" applyNumberFormat="1" applyFont="1" applyFill="1" applyBorder="1" applyAlignment="1" applyProtection="1">
      <alignment horizontal="center" vertical="center" wrapText="1"/>
      <protection locked="0"/>
    </xf>
    <xf numFmtId="9" fontId="13" fillId="18" borderId="3" xfId="12" applyFont="1" applyFill="1" applyBorder="1" applyAlignment="1" applyProtection="1">
      <alignment horizontal="center" vertical="center" wrapText="1"/>
      <protection locked="0"/>
    </xf>
    <xf numFmtId="9" fontId="13" fillId="18" borderId="3" xfId="0" applyNumberFormat="1" applyFont="1" applyFill="1" applyBorder="1" applyAlignment="1" applyProtection="1">
      <alignment horizontal="center" vertical="center" wrapText="1"/>
      <protection locked="0"/>
    </xf>
    <xf numFmtId="0" fontId="13" fillId="18" borderId="1" xfId="0" applyFont="1" applyFill="1" applyBorder="1" applyAlignment="1" applyProtection="1">
      <alignment horizontal="center" vertical="center" wrapText="1"/>
      <protection locked="0"/>
    </xf>
    <xf numFmtId="0" fontId="13" fillId="18" borderId="1" xfId="0" applyFont="1" applyFill="1" applyBorder="1" applyAlignment="1" applyProtection="1">
      <alignment horizontal="left" vertical="center" wrapText="1"/>
      <protection locked="0"/>
    </xf>
    <xf numFmtId="0" fontId="15" fillId="18" borderId="3" xfId="0" applyFont="1" applyFill="1" applyBorder="1" applyAlignment="1" applyProtection="1">
      <alignment horizontal="justify" vertical="center" wrapText="1"/>
      <protection locked="0"/>
    </xf>
    <xf numFmtId="10" fontId="15" fillId="18" borderId="3" xfId="12" applyNumberFormat="1" applyFont="1" applyFill="1" applyBorder="1" applyAlignment="1" applyProtection="1">
      <alignment horizontal="center" vertical="center" wrapText="1"/>
      <protection locked="0"/>
    </xf>
    <xf numFmtId="0" fontId="13" fillId="18" borderId="3" xfId="0" applyFont="1" applyFill="1" applyBorder="1" applyAlignment="1" applyProtection="1">
      <alignment horizontal="justify" vertical="center" wrapText="1"/>
      <protection locked="0"/>
    </xf>
    <xf numFmtId="9" fontId="5" fillId="13"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justify" vertical="center" wrapText="1"/>
      <protection locked="0"/>
    </xf>
    <xf numFmtId="0" fontId="13" fillId="0" borderId="12" xfId="0" applyFont="1" applyBorder="1" applyAlignment="1" applyProtection="1">
      <alignment horizontal="center" vertical="center" wrapText="1"/>
      <protection locked="0"/>
    </xf>
    <xf numFmtId="14" fontId="13" fillId="0" borderId="12" xfId="0" applyNumberFormat="1" applyFont="1" applyBorder="1" applyAlignment="1" applyProtection="1">
      <alignment horizontal="center" vertical="center" wrapText="1"/>
      <protection locked="0"/>
    </xf>
    <xf numFmtId="9" fontId="15" fillId="3" borderId="3" xfId="12" applyFont="1" applyFill="1" applyBorder="1" applyAlignment="1" applyProtection="1">
      <alignment horizontal="justify" vertical="center" wrapText="1"/>
      <protection locked="0"/>
    </xf>
    <xf numFmtId="9" fontId="15" fillId="0" borderId="3" xfId="12" applyFont="1" applyFill="1" applyBorder="1" applyAlignment="1" applyProtection="1">
      <alignment horizontal="center" vertical="center" wrapText="1"/>
      <protection locked="0"/>
    </xf>
    <xf numFmtId="9" fontId="15" fillId="3" borderId="3" xfId="12" applyFont="1" applyFill="1" applyBorder="1" applyAlignment="1" applyProtection="1">
      <alignment horizontal="center" vertical="center" wrapText="1"/>
      <protection locked="0"/>
    </xf>
    <xf numFmtId="9" fontId="15" fillId="0" borderId="1" xfId="12" applyFont="1" applyFill="1" applyBorder="1" applyAlignment="1" applyProtection="1">
      <alignment horizontal="center" vertical="center"/>
      <protection locked="0"/>
    </xf>
    <xf numFmtId="0" fontId="15" fillId="3" borderId="1" xfId="20" applyFont="1" applyFill="1" applyBorder="1" applyAlignment="1" applyProtection="1">
      <alignment horizontal="justify" vertical="center" wrapText="1"/>
      <protection locked="0"/>
    </xf>
    <xf numFmtId="0" fontId="15" fillId="3" borderId="1" xfId="19" applyFont="1" applyFill="1" applyBorder="1" applyAlignment="1" applyProtection="1">
      <alignment horizontal="justify" vertical="center" wrapText="1"/>
      <protection locked="0"/>
    </xf>
    <xf numFmtId="0" fontId="15" fillId="0" borderId="1" xfId="0" applyFont="1" applyBorder="1" applyAlignment="1" applyProtection="1">
      <alignment vertical="center" wrapText="1"/>
      <protection locked="0"/>
    </xf>
    <xf numFmtId="9" fontId="15" fillId="0" borderId="3" xfId="12" applyFont="1" applyFill="1" applyBorder="1" applyAlignment="1" applyProtection="1">
      <alignment horizontal="left" vertical="center" wrapText="1"/>
      <protection locked="0"/>
    </xf>
    <xf numFmtId="0" fontId="15" fillId="3" borderId="1" xfId="0" applyFont="1" applyFill="1" applyBorder="1" applyAlignment="1" applyProtection="1">
      <alignment vertical="center"/>
      <protection locked="0"/>
    </xf>
    <xf numFmtId="9" fontId="15" fillId="3" borderId="3" xfId="12" applyFont="1" applyFill="1" applyBorder="1" applyAlignment="1" applyProtection="1">
      <alignment horizontal="left" vertical="center" wrapText="1"/>
      <protection locked="0"/>
    </xf>
    <xf numFmtId="0" fontId="15" fillId="3" borderId="18" xfId="0" applyFont="1" applyFill="1" applyBorder="1" applyAlignment="1" applyProtection="1">
      <alignment horizontal="justify" vertical="center" wrapText="1"/>
      <protection locked="0"/>
    </xf>
    <xf numFmtId="0" fontId="15" fillId="3" borderId="18" xfId="19" applyFont="1" applyFill="1" applyBorder="1" applyAlignment="1" applyProtection="1">
      <alignment horizontal="justify" vertical="center" wrapText="1"/>
      <protection locked="0"/>
    </xf>
    <xf numFmtId="0" fontId="15" fillId="3" borderId="1" xfId="0" applyFont="1" applyFill="1" applyBorder="1" applyAlignment="1" applyProtection="1">
      <alignment vertical="center" wrapText="1"/>
      <protection locked="0"/>
    </xf>
    <xf numFmtId="9" fontId="15" fillId="18" borderId="3" xfId="12" applyFont="1" applyFill="1" applyBorder="1" applyAlignment="1" applyProtection="1">
      <alignment horizontal="center" vertical="center" wrapText="1"/>
      <protection locked="0"/>
    </xf>
    <xf numFmtId="9" fontId="15" fillId="3" borderId="18" xfId="12" applyFont="1" applyFill="1" applyBorder="1" applyAlignment="1" applyProtection="1">
      <alignment horizontal="justify" vertical="center" wrapText="1"/>
      <protection locked="0"/>
    </xf>
    <xf numFmtId="168" fontId="4" fillId="0" borderId="0" xfId="0" applyNumberFormat="1" applyFont="1" applyAlignment="1" applyProtection="1">
      <alignment horizontal="justify" vertical="center" wrapText="1"/>
      <protection locked="0"/>
    </xf>
    <xf numFmtId="168" fontId="15" fillId="0" borderId="0" xfId="0" applyNumberFormat="1" applyFont="1" applyAlignment="1" applyProtection="1">
      <alignment horizontal="justify" vertical="center" wrapText="1"/>
      <protection locked="0"/>
    </xf>
    <xf numFmtId="168" fontId="15" fillId="24" borderId="3" xfId="0" applyNumberFormat="1" applyFont="1" applyFill="1" applyBorder="1" applyAlignment="1" applyProtection="1">
      <alignment horizontal="justify" vertical="center" wrapText="1"/>
      <protection locked="0"/>
    </xf>
    <xf numFmtId="0" fontId="4" fillId="0" borderId="0" xfId="0" applyFont="1" applyAlignment="1" applyProtection="1">
      <alignment horizontal="right" vertical="center" wrapText="1"/>
      <protection locked="0"/>
    </xf>
    <xf numFmtId="0" fontId="13" fillId="18" borderId="3" xfId="0" applyFont="1" applyFill="1" applyBorder="1" applyAlignment="1" applyProtection="1">
      <alignment horizontal="right" vertical="center" wrapText="1"/>
      <protection locked="0"/>
    </xf>
    <xf numFmtId="0" fontId="15" fillId="0" borderId="0" xfId="0" applyFont="1" applyAlignment="1" applyProtection="1">
      <alignment horizontal="right" vertical="center" wrapText="1"/>
      <protection locked="0"/>
    </xf>
    <xf numFmtId="168" fontId="4" fillId="0" borderId="0" xfId="0" applyNumberFormat="1" applyFont="1" applyAlignment="1" applyProtection="1">
      <alignment horizontal="right" vertical="center"/>
      <protection locked="0"/>
    </xf>
    <xf numFmtId="168" fontId="4" fillId="0" borderId="0" xfId="0" applyNumberFormat="1" applyFont="1" applyAlignment="1" applyProtection="1">
      <alignment horizontal="right" vertical="center" wrapText="1"/>
      <protection locked="0"/>
    </xf>
    <xf numFmtId="0" fontId="15" fillId="3" borderId="13" xfId="0" applyFont="1" applyFill="1" applyBorder="1" applyAlignment="1" applyProtection="1">
      <alignment horizontal="justify" vertical="center" wrapText="1"/>
      <protection locked="0"/>
    </xf>
    <xf numFmtId="9" fontId="15" fillId="3" borderId="13" xfId="12" applyFont="1" applyFill="1" applyBorder="1" applyAlignment="1" applyProtection="1">
      <alignment horizontal="center" vertical="center"/>
      <protection locked="0"/>
    </xf>
    <xf numFmtId="0" fontId="21" fillId="0" borderId="1" xfId="0" applyFont="1" applyBorder="1" applyAlignment="1">
      <alignment vertical="center" wrapText="1"/>
    </xf>
    <xf numFmtId="9" fontId="15" fillId="3" borderId="3" xfId="0" applyNumberFormat="1" applyFont="1" applyFill="1" applyBorder="1" applyAlignment="1" applyProtection="1">
      <alignment horizontal="center" vertical="center" wrapText="1"/>
      <protection locked="0"/>
    </xf>
    <xf numFmtId="9" fontId="15" fillId="3" borderId="18" xfId="0" applyNumberFormat="1" applyFont="1" applyFill="1" applyBorder="1" applyAlignment="1" applyProtection="1">
      <alignment horizontal="center" vertical="center" wrapText="1"/>
      <protection locked="0"/>
    </xf>
    <xf numFmtId="9" fontId="15" fillId="3" borderId="12" xfId="0" applyNumberFormat="1" applyFont="1" applyFill="1" applyBorder="1" applyAlignment="1" applyProtection="1">
      <alignment horizontal="center" vertical="center" wrapText="1"/>
      <protection locked="0"/>
    </xf>
    <xf numFmtId="9" fontId="15" fillId="3" borderId="1" xfId="0" applyNumberFormat="1" applyFont="1" applyFill="1" applyBorder="1" applyAlignment="1" applyProtection="1">
      <alignment horizontal="center" vertical="center" wrapText="1"/>
      <protection locked="0"/>
    </xf>
    <xf numFmtId="0" fontId="21" fillId="0" borderId="3" xfId="0" applyFont="1" applyBorder="1" applyAlignment="1">
      <alignment vertical="center" wrapText="1"/>
    </xf>
    <xf numFmtId="9" fontId="13" fillId="3" borderId="1" xfId="12" applyFont="1" applyFill="1" applyBorder="1" applyAlignment="1" applyProtection="1">
      <alignment horizontal="justify" vertical="center" wrapText="1"/>
      <protection locked="0"/>
    </xf>
    <xf numFmtId="9" fontId="15" fillId="3" borderId="1" xfId="12" applyFont="1" applyFill="1" applyBorder="1" applyAlignment="1" applyProtection="1">
      <alignment horizontal="justify" vertical="center" wrapText="1"/>
      <protection locked="0"/>
    </xf>
    <xf numFmtId="9" fontId="15" fillId="3" borderId="1" xfId="12" applyFont="1" applyFill="1" applyBorder="1" applyAlignment="1" applyProtection="1">
      <alignment horizontal="center" vertical="center" wrapText="1"/>
      <protection locked="0"/>
    </xf>
    <xf numFmtId="9" fontId="13" fillId="3" borderId="18" xfId="12" applyFont="1" applyFill="1" applyBorder="1" applyAlignment="1" applyProtection="1">
      <alignment horizontal="justify" vertical="center" wrapText="1"/>
      <protection locked="0"/>
    </xf>
    <xf numFmtId="9" fontId="15" fillId="3" borderId="18" xfId="12" applyFont="1" applyFill="1" applyBorder="1" applyAlignment="1" applyProtection="1">
      <alignment horizontal="center" vertical="center" wrapText="1"/>
      <protection locked="0"/>
    </xf>
    <xf numFmtId="0" fontId="13" fillId="3" borderId="13" xfId="0" applyFont="1" applyFill="1" applyBorder="1" applyAlignment="1" applyProtection="1">
      <alignment horizontal="justify" vertical="center" wrapText="1"/>
      <protection locked="0"/>
    </xf>
    <xf numFmtId="0" fontId="13" fillId="3" borderId="1" xfId="0" applyFont="1" applyFill="1" applyBorder="1" applyAlignment="1" applyProtection="1">
      <alignment vertical="center" wrapText="1"/>
      <protection locked="0"/>
    </xf>
    <xf numFmtId="0" fontId="13" fillId="3" borderId="13" xfId="20" applyFont="1" applyFill="1" applyBorder="1" applyAlignment="1" applyProtection="1">
      <alignment horizontal="justify" vertical="center" wrapText="1"/>
      <protection locked="0"/>
    </xf>
    <xf numFmtId="9" fontId="15" fillId="3" borderId="12" xfId="12" applyFont="1" applyFill="1" applyBorder="1" applyAlignment="1" applyProtection="1">
      <alignment horizontal="center" vertical="center" wrapText="1"/>
      <protection locked="0"/>
    </xf>
    <xf numFmtId="0" fontId="13" fillId="3" borderId="3" xfId="19" applyFont="1" applyFill="1" applyBorder="1" applyAlignment="1" applyProtection="1">
      <alignment horizontal="justify" vertical="center" wrapText="1"/>
      <protection locked="0"/>
    </xf>
    <xf numFmtId="0" fontId="13" fillId="3" borderId="1" xfId="19" applyFont="1" applyFill="1" applyBorder="1" applyAlignment="1" applyProtection="1">
      <alignment horizontal="justify" vertical="center" wrapText="1"/>
      <protection locked="0"/>
    </xf>
    <xf numFmtId="0" fontId="13" fillId="3" borderId="13" xfId="19" applyFont="1" applyFill="1" applyBorder="1" applyAlignment="1" applyProtection="1">
      <alignment horizontal="justify" vertical="center" wrapText="1"/>
      <protection locked="0"/>
    </xf>
    <xf numFmtId="0" fontId="13" fillId="3" borderId="18" xfId="19" applyFont="1" applyFill="1" applyBorder="1" applyAlignment="1" applyProtection="1">
      <alignment horizontal="justify" vertical="center" wrapText="1"/>
      <protection locked="0"/>
    </xf>
    <xf numFmtId="0" fontId="13" fillId="3" borderId="12" xfId="19" applyFont="1" applyFill="1" applyBorder="1" applyAlignment="1" applyProtection="1">
      <alignment horizontal="justify" vertical="center" wrapText="1"/>
      <protection locked="0"/>
    </xf>
    <xf numFmtId="0" fontId="15" fillId="3" borderId="3" xfId="19" applyFont="1" applyFill="1" applyBorder="1" applyAlignment="1" applyProtection="1">
      <alignment horizontal="justify" vertical="center" wrapText="1"/>
      <protection locked="0"/>
    </xf>
    <xf numFmtId="9" fontId="13" fillId="3" borderId="3" xfId="12" applyFont="1" applyFill="1" applyBorder="1" applyAlignment="1" applyProtection="1">
      <alignment horizontal="justify" vertical="center" wrapText="1"/>
      <protection locked="0"/>
    </xf>
    <xf numFmtId="9" fontId="13" fillId="3" borderId="12" xfId="12" applyFont="1" applyFill="1" applyBorder="1" applyAlignment="1" applyProtection="1">
      <alignment horizontal="justify" vertical="center" wrapText="1"/>
      <protection locked="0"/>
    </xf>
    <xf numFmtId="0" fontId="4" fillId="3" borderId="0" xfId="0" applyFont="1" applyFill="1" applyAlignment="1" applyProtection="1">
      <alignment horizontal="center" vertical="center" wrapText="1"/>
      <protection locked="0"/>
    </xf>
    <xf numFmtId="0" fontId="4" fillId="3" borderId="0" xfId="0" applyFont="1" applyFill="1" applyAlignment="1" applyProtection="1">
      <alignment horizontal="center" vertical="center"/>
      <protection locked="0"/>
    </xf>
    <xf numFmtId="0" fontId="4" fillId="3" borderId="0" xfId="0" applyFont="1" applyFill="1" applyAlignment="1" applyProtection="1">
      <alignment vertical="center"/>
      <protection locked="0"/>
    </xf>
    <xf numFmtId="167" fontId="4" fillId="3" borderId="0" xfId="0" applyNumberFormat="1" applyFont="1" applyFill="1" applyAlignment="1" applyProtection="1">
      <alignment horizontal="center" vertical="center"/>
      <protection locked="0"/>
    </xf>
    <xf numFmtId="9" fontId="4" fillId="3" borderId="0" xfId="12" applyFont="1" applyFill="1" applyAlignment="1" applyProtection="1">
      <alignment horizontal="center" vertical="center"/>
      <protection locked="0"/>
    </xf>
    <xf numFmtId="0" fontId="4" fillId="3" borderId="0" xfId="0" applyFont="1" applyFill="1" applyAlignment="1" applyProtection="1">
      <alignment horizontal="justify" vertical="center" wrapText="1"/>
      <protection locked="0"/>
    </xf>
    <xf numFmtId="9" fontId="4"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justify" vertical="center"/>
      <protection locked="0"/>
    </xf>
    <xf numFmtId="168" fontId="4" fillId="3" borderId="0" xfId="0" applyNumberFormat="1" applyFont="1" applyFill="1" applyAlignment="1" applyProtection="1">
      <alignment horizontal="justify" vertical="center" wrapText="1"/>
      <protection locked="0"/>
    </xf>
    <xf numFmtId="0" fontId="4" fillId="3" borderId="0" xfId="0" applyFont="1" applyFill="1" applyAlignment="1" applyProtection="1">
      <alignment horizontal="right" vertical="center" wrapText="1"/>
      <protection locked="0"/>
    </xf>
    <xf numFmtId="10" fontId="4" fillId="3" borderId="0" xfId="12" applyNumberFormat="1" applyFont="1" applyFill="1" applyAlignment="1" applyProtection="1">
      <alignment horizontal="center" vertical="center"/>
      <protection locked="0"/>
    </xf>
    <xf numFmtId="0" fontId="4" fillId="3" borderId="0" xfId="0" applyFont="1" applyFill="1" applyAlignment="1" applyProtection="1">
      <alignment horizontal="center" wrapText="1"/>
      <protection locked="0"/>
    </xf>
    <xf numFmtId="9" fontId="15" fillId="3" borderId="13" xfId="0" applyNumberFormat="1" applyFont="1" applyFill="1" applyBorder="1" applyAlignment="1" applyProtection="1">
      <alignment horizontal="center" vertical="center" wrapText="1"/>
      <protection locked="0"/>
    </xf>
    <xf numFmtId="0" fontId="4" fillId="25" borderId="0" xfId="0" applyFont="1" applyFill="1" applyAlignment="1" applyProtection="1">
      <alignment horizontal="center" vertical="center"/>
      <protection locked="0"/>
    </xf>
    <xf numFmtId="9" fontId="5" fillId="25" borderId="1" xfId="0" applyNumberFormat="1" applyFont="1" applyFill="1" applyBorder="1" applyAlignment="1" applyProtection="1">
      <alignment horizontal="center" vertical="center" wrapText="1"/>
      <protection locked="0"/>
    </xf>
    <xf numFmtId="9" fontId="13" fillId="25" borderId="3" xfId="0" applyNumberFormat="1" applyFont="1" applyFill="1" applyBorder="1" applyAlignment="1" applyProtection="1">
      <alignment horizontal="center" vertical="center" wrapText="1"/>
      <protection locked="0"/>
    </xf>
    <xf numFmtId="9" fontId="15" fillId="25" borderId="3" xfId="0" applyNumberFormat="1" applyFont="1" applyFill="1" applyBorder="1" applyAlignment="1" applyProtection="1">
      <alignment horizontal="center" vertical="center" wrapText="1"/>
      <protection locked="0"/>
    </xf>
    <xf numFmtId="9" fontId="15" fillId="25" borderId="1" xfId="0" applyNumberFormat="1" applyFont="1" applyFill="1" applyBorder="1" applyAlignment="1" applyProtection="1">
      <alignment horizontal="center" vertical="center" wrapText="1"/>
      <protection locked="0"/>
    </xf>
    <xf numFmtId="9" fontId="15" fillId="25" borderId="12" xfId="0" applyNumberFormat="1" applyFont="1" applyFill="1" applyBorder="1" applyAlignment="1" applyProtection="1">
      <alignment horizontal="center" vertical="center" wrapText="1"/>
      <protection locked="0"/>
    </xf>
    <xf numFmtId="9" fontId="15" fillId="25" borderId="18" xfId="0" applyNumberFormat="1" applyFont="1" applyFill="1" applyBorder="1" applyAlignment="1" applyProtection="1">
      <alignment horizontal="center" vertical="center" wrapText="1"/>
      <protection locked="0"/>
    </xf>
    <xf numFmtId="0" fontId="15" fillId="25" borderId="0" xfId="0" applyFont="1" applyFill="1" applyAlignment="1" applyProtection="1">
      <alignment horizontal="center" vertical="center"/>
      <protection locked="0"/>
    </xf>
    <xf numFmtId="9" fontId="15" fillId="25" borderId="13" xfId="0" applyNumberFormat="1" applyFont="1" applyFill="1" applyBorder="1" applyAlignment="1" applyProtection="1">
      <alignment horizontal="center" vertical="center" wrapText="1"/>
      <protection locked="0"/>
    </xf>
    <xf numFmtId="9" fontId="15" fillId="25" borderId="9" xfId="0" applyNumberFormat="1" applyFont="1" applyFill="1" applyBorder="1" applyAlignment="1" applyProtection="1">
      <alignment horizontal="center" vertical="center" wrapText="1"/>
      <protection locked="0"/>
    </xf>
    <xf numFmtId="9" fontId="15" fillId="3" borderId="9" xfId="0" applyNumberFormat="1" applyFont="1" applyFill="1" applyBorder="1" applyAlignment="1" applyProtection="1">
      <alignment horizontal="center" vertical="center" wrapText="1"/>
      <protection locked="0"/>
    </xf>
    <xf numFmtId="0" fontId="13" fillId="3" borderId="18" xfId="0" applyFont="1" applyFill="1" applyBorder="1" applyAlignment="1" applyProtection="1">
      <alignment vertical="center" wrapText="1"/>
      <protection locked="0"/>
    </xf>
    <xf numFmtId="9" fontId="15" fillId="3" borderId="13" xfId="12" applyFont="1" applyFill="1" applyBorder="1" applyAlignment="1" applyProtection="1">
      <alignment horizontal="center" vertical="center" wrapText="1"/>
      <protection locked="0"/>
    </xf>
    <xf numFmtId="0" fontId="15" fillId="0" borderId="1" xfId="19" applyFont="1" applyFill="1" applyBorder="1" applyAlignment="1" applyProtection="1">
      <alignment horizontal="justify" vertical="center" wrapText="1"/>
      <protection locked="0"/>
    </xf>
    <xf numFmtId="0" fontId="15" fillId="0" borderId="18" xfId="19" applyFont="1" applyFill="1" applyBorder="1" applyAlignment="1" applyProtection="1">
      <alignment horizontal="justify" vertical="center" wrapText="1"/>
      <protection locked="0"/>
    </xf>
    <xf numFmtId="173" fontId="13" fillId="0" borderId="1" xfId="0" applyNumberFormat="1" applyFont="1" applyBorder="1" applyAlignment="1" applyProtection="1">
      <alignment horizontal="center" vertical="center" wrapText="1"/>
      <protection locked="0"/>
    </xf>
    <xf numFmtId="173" fontId="13" fillId="0" borderId="1" xfId="0" applyNumberFormat="1" applyFont="1" applyBorder="1" applyAlignment="1" applyProtection="1">
      <alignment vertical="center" wrapText="1"/>
      <protection locked="0"/>
    </xf>
    <xf numFmtId="168" fontId="15" fillId="13" borderId="3" xfId="0" applyNumberFormat="1" applyFont="1" applyFill="1" applyBorder="1" applyAlignment="1" applyProtection="1">
      <alignment horizontal="right" vertical="center" wrapText="1"/>
      <protection locked="0"/>
    </xf>
    <xf numFmtId="173" fontId="28" fillId="0" borderId="1" xfId="0" applyNumberFormat="1" applyFont="1" applyBorder="1" applyAlignment="1">
      <alignment vertical="center" wrapText="1"/>
    </xf>
    <xf numFmtId="168" fontId="15" fillId="3" borderId="1" xfId="0" applyNumberFormat="1" applyFont="1" applyFill="1" applyBorder="1" applyAlignment="1" applyProtection="1">
      <alignment horizontal="right" vertical="center" wrapText="1"/>
      <protection locked="0"/>
    </xf>
    <xf numFmtId="173" fontId="15" fillId="0" borderId="1" xfId="0" applyNumberFormat="1" applyFont="1" applyBorder="1" applyAlignment="1" applyProtection="1">
      <alignment vertical="center" wrapText="1"/>
      <protection locked="0"/>
    </xf>
    <xf numFmtId="168" fontId="13" fillId="12" borderId="1" xfId="0" applyNumberFormat="1" applyFont="1" applyFill="1" applyBorder="1" applyAlignment="1" applyProtection="1">
      <alignment vertical="center" wrapText="1"/>
      <protection locked="0"/>
    </xf>
    <xf numFmtId="168" fontId="15" fillId="12" borderId="1" xfId="0" applyNumberFormat="1" applyFont="1" applyFill="1" applyBorder="1" applyAlignment="1" applyProtection="1">
      <alignment vertical="center" wrapText="1"/>
      <protection locked="0"/>
    </xf>
    <xf numFmtId="168" fontId="13" fillId="12" borderId="1" xfId="0" applyNumberFormat="1" applyFont="1" applyFill="1" applyBorder="1" applyAlignment="1" applyProtection="1">
      <alignment horizontal="center" vertical="center" wrapText="1"/>
      <protection locked="0"/>
    </xf>
    <xf numFmtId="0" fontId="15" fillId="0" borderId="1" xfId="0" applyFont="1" applyBorder="1" applyProtection="1">
      <protection locked="0"/>
    </xf>
    <xf numFmtId="173" fontId="15" fillId="3" borderId="1" xfId="0" applyNumberFormat="1" applyFont="1" applyFill="1" applyBorder="1" applyAlignment="1" applyProtection="1">
      <alignment vertical="center" wrapText="1"/>
      <protection locked="0"/>
    </xf>
    <xf numFmtId="9" fontId="5" fillId="21" borderId="1" xfId="0" applyNumberFormat="1" applyFont="1" applyFill="1" applyBorder="1" applyAlignment="1" applyProtection="1">
      <alignment horizontal="center" vertical="center" wrapText="1"/>
      <protection locked="0"/>
    </xf>
    <xf numFmtId="9" fontId="15" fillId="21" borderId="18" xfId="0" applyNumberFormat="1" applyFont="1" applyFill="1" applyBorder="1" applyAlignment="1" applyProtection="1">
      <alignment horizontal="center" vertical="center" wrapText="1"/>
      <protection locked="0"/>
    </xf>
    <xf numFmtId="9" fontId="15" fillId="21" borderId="13" xfId="0" applyNumberFormat="1" applyFont="1" applyFill="1" applyBorder="1" applyAlignment="1" applyProtection="1">
      <alignment horizontal="center" vertical="center" wrapText="1"/>
      <protection locked="0"/>
    </xf>
    <xf numFmtId="9" fontId="15" fillId="21" borderId="12" xfId="0" applyNumberFormat="1" applyFont="1" applyFill="1" applyBorder="1" applyAlignment="1" applyProtection="1">
      <alignment horizontal="center" vertical="center" wrapText="1"/>
      <protection locked="0"/>
    </xf>
    <xf numFmtId="0" fontId="15" fillId="0" borderId="3"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173" fontId="13" fillId="0" borderId="3" xfId="0" applyNumberFormat="1"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71" fontId="15" fillId="8" borderId="3" xfId="0" applyNumberFormat="1" applyFont="1" applyFill="1" applyBorder="1" applyAlignment="1" applyProtection="1">
      <alignment horizontal="center" vertical="center" wrapText="1"/>
      <protection locked="0"/>
    </xf>
    <xf numFmtId="0" fontId="26" fillId="0" borderId="12" xfId="0" applyFont="1" applyBorder="1" applyAlignment="1">
      <alignment horizontal="center" vertical="center" wrapText="1"/>
    </xf>
    <xf numFmtId="0" fontId="15" fillId="0" borderId="13" xfId="0" applyFont="1" applyBorder="1" applyAlignment="1" applyProtection="1">
      <alignment horizontal="justify" vertical="center" wrapText="1"/>
      <protection locked="0"/>
    </xf>
    <xf numFmtId="173" fontId="15" fillId="0" borderId="3" xfId="0" applyNumberFormat="1" applyFont="1" applyBorder="1" applyAlignment="1" applyProtection="1">
      <alignment vertical="center" wrapText="1"/>
      <protection locked="0"/>
    </xf>
    <xf numFmtId="168" fontId="15" fillId="0" borderId="1" xfId="0" applyNumberFormat="1" applyFont="1" applyBorder="1" applyAlignment="1" applyProtection="1">
      <alignment horizontal="center" vertical="center" wrapText="1"/>
      <protection locked="0"/>
    </xf>
    <xf numFmtId="0" fontId="15" fillId="0" borderId="8" xfId="0" applyFont="1" applyBorder="1" applyAlignment="1" applyProtection="1">
      <alignment horizontal="justify" vertical="center" wrapText="1"/>
      <protection locked="0"/>
    </xf>
    <xf numFmtId="0" fontId="13" fillId="0" borderId="0" xfId="0" applyFont="1" applyBorder="1" applyAlignment="1" applyProtection="1">
      <alignment vertical="center" wrapText="1"/>
      <protection locked="0"/>
    </xf>
    <xf numFmtId="0" fontId="15" fillId="3" borderId="0" xfId="0" applyFont="1" applyFill="1" applyBorder="1" applyAlignment="1" applyProtection="1">
      <alignment vertical="center" wrapText="1"/>
      <protection locked="0"/>
    </xf>
    <xf numFmtId="168" fontId="15" fillId="3" borderId="0" xfId="0" applyNumberFormat="1" applyFont="1" applyFill="1" applyBorder="1" applyAlignment="1" applyProtection="1">
      <alignment vertical="center" wrapText="1"/>
      <protection locked="0"/>
    </xf>
    <xf numFmtId="168" fontId="15" fillId="0" borderId="0" xfId="0" applyNumberFormat="1" applyFont="1" applyBorder="1" applyAlignment="1" applyProtection="1">
      <alignment horizontal="right" vertical="center" wrapText="1"/>
      <protection locked="0"/>
    </xf>
    <xf numFmtId="168" fontId="15" fillId="0" borderId="0" xfId="0" applyNumberFormat="1" applyFont="1" applyBorder="1" applyAlignment="1" applyProtection="1">
      <alignment horizontal="center" vertical="center" wrapText="1"/>
      <protection locked="0"/>
    </xf>
    <xf numFmtId="0" fontId="15" fillId="0" borderId="0" xfId="0" applyFont="1" applyBorder="1" applyProtection="1">
      <protection locked="0"/>
    </xf>
    <xf numFmtId="10" fontId="15" fillId="0" borderId="0" xfId="12"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wrapText="1"/>
      <protection locked="0"/>
    </xf>
    <xf numFmtId="0" fontId="15" fillId="0" borderId="0" xfId="0" applyFont="1" applyBorder="1" applyAlignment="1" applyProtection="1">
      <alignment horizontal="justify" vertical="center"/>
      <protection locked="0"/>
    </xf>
    <xf numFmtId="0" fontId="15" fillId="3" borderId="0" xfId="0" applyFont="1" applyFill="1" applyAlignment="1" applyProtection="1">
      <alignment horizontal="center" vertical="center"/>
      <protection locked="0"/>
    </xf>
    <xf numFmtId="168" fontId="29" fillId="0" borderId="0" xfId="0" applyNumberFormat="1" applyFont="1" applyBorder="1" applyAlignment="1" applyProtection="1">
      <alignment horizontal="right" vertical="center" wrapText="1"/>
      <protection locked="0"/>
    </xf>
    <xf numFmtId="0" fontId="29" fillId="0" borderId="0" xfId="0" applyFont="1" applyBorder="1" applyProtection="1">
      <protection locked="0"/>
    </xf>
    <xf numFmtId="168" fontId="29" fillId="0" borderId="0" xfId="0" applyNumberFormat="1" applyFont="1" applyBorder="1" applyAlignment="1" applyProtection="1">
      <alignment horizontal="center" vertical="center" wrapText="1"/>
      <protection locked="0"/>
    </xf>
    <xf numFmtId="168" fontId="29" fillId="0" borderId="0" xfId="0" applyNumberFormat="1" applyFont="1" applyAlignment="1" applyProtection="1">
      <alignment horizontal="right" vertical="center" wrapText="1"/>
      <protection locked="0"/>
    </xf>
    <xf numFmtId="0" fontId="29" fillId="0" borderId="0" xfId="0" applyFont="1" applyAlignment="1" applyProtection="1">
      <alignment horizontal="center" vertical="center" wrapText="1"/>
      <protection locked="0"/>
    </xf>
    <xf numFmtId="170" fontId="29" fillId="0" borderId="0" xfId="0" applyNumberFormat="1" applyFont="1" applyAlignment="1" applyProtection="1">
      <alignment horizontal="right" vertical="center" wrapText="1"/>
      <protection locked="0"/>
    </xf>
    <xf numFmtId="168" fontId="13" fillId="19" borderId="1" xfId="0" applyNumberFormat="1" applyFont="1" applyFill="1" applyBorder="1" applyAlignment="1" applyProtection="1">
      <alignment vertical="center" wrapText="1"/>
      <protection locked="0"/>
    </xf>
    <xf numFmtId="168" fontId="15" fillId="19" borderId="1" xfId="0" applyNumberFormat="1" applyFont="1" applyFill="1" applyBorder="1" applyAlignment="1" applyProtection="1">
      <alignment vertical="center" wrapText="1"/>
      <protection locked="0"/>
    </xf>
    <xf numFmtId="168" fontId="13" fillId="13" borderId="3" xfId="0" applyNumberFormat="1" applyFont="1" applyFill="1" applyBorder="1" applyAlignment="1" applyProtection="1">
      <alignment horizontal="right" vertical="center" wrapText="1"/>
      <protection locked="0"/>
    </xf>
    <xf numFmtId="168" fontId="21" fillId="13" borderId="3" xfId="0" applyNumberFormat="1" applyFont="1" applyFill="1" applyBorder="1" applyAlignment="1">
      <alignment vertical="center" wrapText="1"/>
    </xf>
    <xf numFmtId="168" fontId="13" fillId="9" borderId="3" xfId="0" applyNumberFormat="1" applyFont="1" applyFill="1" applyBorder="1" applyAlignment="1" applyProtection="1">
      <alignment horizontal="right" vertical="center" wrapText="1"/>
      <protection locked="0"/>
    </xf>
    <xf numFmtId="168" fontId="21" fillId="9" borderId="3" xfId="0" applyNumberFormat="1" applyFont="1" applyFill="1" applyBorder="1" applyAlignment="1">
      <alignment vertical="center" wrapText="1"/>
    </xf>
    <xf numFmtId="168" fontId="13" fillId="20" borderId="1" xfId="0" applyNumberFormat="1" applyFont="1" applyFill="1" applyBorder="1" applyAlignment="1" applyProtection="1">
      <alignment vertical="center" wrapText="1"/>
      <protection locked="0"/>
    </xf>
    <xf numFmtId="168" fontId="13" fillId="20" borderId="3" xfId="0" applyNumberFormat="1" applyFont="1" applyFill="1" applyBorder="1" applyAlignment="1" applyProtection="1">
      <alignment horizontal="right" vertical="center" wrapText="1"/>
      <protection locked="0"/>
    </xf>
    <xf numFmtId="173" fontId="13" fillId="0" borderId="3" xfId="0" applyNumberFormat="1" applyFont="1" applyBorder="1" applyAlignment="1" applyProtection="1">
      <alignment vertical="center" wrapText="1"/>
      <protection locked="0"/>
    </xf>
    <xf numFmtId="173" fontId="13" fillId="0" borderId="12" xfId="0" applyNumberFormat="1" applyFont="1" applyBorder="1" applyAlignment="1" applyProtection="1">
      <alignment vertical="center" wrapText="1"/>
      <protection locked="0"/>
    </xf>
    <xf numFmtId="173" fontId="13" fillId="0" borderId="13" xfId="0" applyNumberFormat="1" applyFont="1" applyBorder="1" applyAlignment="1" applyProtection="1">
      <alignment vertical="center" wrapText="1"/>
      <protection locked="0"/>
    </xf>
    <xf numFmtId="170" fontId="4" fillId="0" borderId="0" xfId="0" applyNumberFormat="1" applyFont="1" applyAlignment="1" applyProtection="1">
      <alignment horizontal="center" vertical="center" wrapText="1"/>
      <protection locked="0"/>
    </xf>
    <xf numFmtId="168" fontId="13" fillId="3" borderId="1" xfId="0" applyNumberFormat="1" applyFont="1" applyFill="1" applyBorder="1" applyAlignment="1" applyProtection="1">
      <alignment vertical="center" wrapText="1"/>
      <protection locked="0"/>
    </xf>
    <xf numFmtId="168" fontId="15" fillId="3" borderId="3" xfId="0" applyNumberFormat="1" applyFont="1" applyFill="1" applyBorder="1" applyAlignment="1" applyProtection="1">
      <alignment horizontal="right" vertical="center" wrapText="1"/>
      <protection locked="0"/>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3" fillId="0" borderId="3" xfId="0" applyFont="1" applyBorder="1" applyAlignment="1" applyProtection="1">
      <alignment horizontal="center" vertical="center" wrapText="1"/>
      <protection locked="0"/>
    </xf>
    <xf numFmtId="9" fontId="15" fillId="3" borderId="3"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justify" vertical="center" wrapText="1"/>
      <protection locked="0"/>
    </xf>
    <xf numFmtId="9" fontId="15" fillId="25" borderId="3" xfId="0" applyNumberFormat="1" applyFont="1" applyFill="1" applyBorder="1" applyAlignment="1" applyProtection="1">
      <alignment horizontal="center" vertical="center" wrapText="1"/>
      <protection locked="0"/>
    </xf>
    <xf numFmtId="9" fontId="15" fillId="25" borderId="1" xfId="0" applyNumberFormat="1" applyFont="1" applyFill="1" applyBorder="1" applyAlignment="1" applyProtection="1">
      <alignment horizontal="center" vertical="center" wrapText="1"/>
      <protection locked="0"/>
    </xf>
    <xf numFmtId="9" fontId="15" fillId="3" borderId="1" xfId="12" applyFont="1" applyFill="1" applyBorder="1" applyAlignment="1" applyProtection="1">
      <alignment horizontal="center" vertical="center" wrapText="1"/>
      <protection locked="0"/>
    </xf>
    <xf numFmtId="9" fontId="15" fillId="3" borderId="1" xfId="0" applyNumberFormat="1" applyFont="1" applyFill="1" applyBorder="1" applyAlignment="1" applyProtection="1">
      <alignment horizontal="center" vertical="center" wrapText="1"/>
      <protection locked="0"/>
    </xf>
    <xf numFmtId="171" fontId="15" fillId="8" borderId="1" xfId="0" applyNumberFormat="1" applyFont="1" applyFill="1" applyBorder="1" applyAlignment="1" applyProtection="1">
      <alignment horizontal="center" vertical="center" wrapText="1"/>
      <protection locked="0"/>
    </xf>
    <xf numFmtId="9" fontId="15" fillId="3" borderId="3" xfId="12"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14" borderId="1" xfId="0" quotePrefix="1" applyFont="1" applyFill="1" applyBorder="1" applyAlignment="1" applyProtection="1">
      <alignment vertical="center" wrapText="1"/>
      <protection locked="0"/>
    </xf>
    <xf numFmtId="0" fontId="15" fillId="3" borderId="1" xfId="0" quotePrefix="1" applyFont="1" applyFill="1" applyBorder="1" applyAlignment="1" applyProtection="1">
      <alignment horizontal="justify" vertical="center" wrapText="1"/>
      <protection locked="0"/>
    </xf>
    <xf numFmtId="0" fontId="15" fillId="3" borderId="0" xfId="0" applyFont="1" applyFill="1" applyBorder="1" applyAlignment="1" applyProtection="1">
      <alignment horizontal="justify" vertical="center" wrapText="1"/>
      <protection locked="0"/>
    </xf>
    <xf numFmtId="9" fontId="15" fillId="3" borderId="0" xfId="12"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9" fontId="15" fillId="3" borderId="0" xfId="0" applyNumberFormat="1"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wrapText="1"/>
      <protection locked="0"/>
    </xf>
    <xf numFmtId="0" fontId="13" fillId="3" borderId="0" xfId="0" applyFont="1" applyFill="1" applyBorder="1" applyAlignment="1" applyProtection="1">
      <alignment vertical="center" wrapText="1"/>
      <protection locked="0"/>
    </xf>
    <xf numFmtId="0" fontId="15" fillId="3" borderId="0" xfId="0" applyFont="1" applyFill="1" applyBorder="1" applyProtection="1">
      <protection locked="0"/>
    </xf>
    <xf numFmtId="168" fontId="15" fillId="3" borderId="0" xfId="0" applyNumberFormat="1" applyFont="1" applyFill="1" applyBorder="1" applyAlignment="1" applyProtection="1">
      <alignment horizontal="right" vertical="center" wrapText="1"/>
      <protection locked="0"/>
    </xf>
    <xf numFmtId="168" fontId="29" fillId="10" borderId="0" xfId="0" applyNumberFormat="1" applyFont="1" applyFill="1" applyBorder="1" applyAlignment="1" applyProtection="1">
      <alignment horizontal="right" vertical="center" wrapText="1"/>
      <protection locked="0"/>
    </xf>
    <xf numFmtId="0" fontId="29" fillId="3" borderId="0" xfId="0" applyFont="1" applyFill="1" applyBorder="1" applyProtection="1">
      <protection locked="0"/>
    </xf>
    <xf numFmtId="168" fontId="29" fillId="3" borderId="0" xfId="0" applyNumberFormat="1" applyFont="1" applyFill="1" applyBorder="1" applyAlignment="1" applyProtection="1">
      <alignment horizontal="right" vertical="center" wrapText="1"/>
      <protection locked="0"/>
    </xf>
    <xf numFmtId="10" fontId="15" fillId="3" borderId="0" xfId="12" applyNumberFormat="1" applyFont="1" applyFill="1" applyBorder="1" applyAlignment="1" applyProtection="1">
      <alignment horizontal="center" vertical="center"/>
      <protection locked="0"/>
    </xf>
    <xf numFmtId="0" fontId="15" fillId="3" borderId="0" xfId="0" applyFont="1" applyFill="1" applyBorder="1" applyAlignment="1" applyProtection="1">
      <alignment horizontal="center" wrapText="1"/>
      <protection locked="0"/>
    </xf>
    <xf numFmtId="0" fontId="15" fillId="3" borderId="0" xfId="0" applyFont="1" applyFill="1" applyBorder="1" applyAlignment="1" applyProtection="1">
      <alignment horizontal="justify" vertical="center"/>
      <protection locked="0"/>
    </xf>
    <xf numFmtId="0" fontId="15" fillId="3" borderId="3" xfId="0" applyFont="1" applyFill="1" applyBorder="1" applyAlignment="1" applyProtection="1">
      <alignment vertical="center" wrapText="1"/>
      <protection locked="0"/>
    </xf>
    <xf numFmtId="0" fontId="21" fillId="0" borderId="1" xfId="0" applyFont="1" applyBorder="1" applyAlignment="1">
      <alignment horizontal="center" vertical="center" wrapText="1"/>
    </xf>
    <xf numFmtId="0" fontId="15" fillId="3" borderId="6" xfId="0"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protection locked="0"/>
    </xf>
    <xf numFmtId="0" fontId="15" fillId="3" borderId="6" xfId="0" applyFont="1" applyFill="1" applyBorder="1" applyAlignment="1" applyProtection="1">
      <alignment vertical="center"/>
      <protection locked="0"/>
    </xf>
    <xf numFmtId="167" fontId="15" fillId="3" borderId="6" xfId="0" applyNumberFormat="1" applyFont="1" applyFill="1" applyBorder="1" applyAlignment="1" applyProtection="1">
      <alignment horizontal="center" vertical="center"/>
      <protection locked="0"/>
    </xf>
    <xf numFmtId="0" fontId="26" fillId="3" borderId="6" xfId="0" applyFont="1" applyFill="1" applyBorder="1" applyAlignment="1">
      <alignment vertical="center" wrapText="1"/>
    </xf>
    <xf numFmtId="9" fontId="26" fillId="3" borderId="6" xfId="0" applyNumberFormat="1" applyFont="1" applyFill="1" applyBorder="1" applyAlignment="1">
      <alignment vertical="center" wrapText="1"/>
    </xf>
    <xf numFmtId="10" fontId="26" fillId="3" borderId="6" xfId="0" applyNumberFormat="1" applyFont="1" applyFill="1" applyBorder="1" applyAlignment="1">
      <alignment vertical="center" wrapText="1"/>
    </xf>
    <xf numFmtId="175" fontId="13" fillId="3" borderId="1" xfId="12" applyNumberFormat="1" applyFont="1" applyFill="1" applyBorder="1" applyAlignment="1" applyProtection="1">
      <alignment horizontal="center" vertical="center"/>
      <protection locked="0"/>
    </xf>
    <xf numFmtId="168" fontId="29" fillId="3" borderId="1" xfId="0" applyNumberFormat="1" applyFont="1" applyFill="1" applyBorder="1" applyAlignment="1" applyProtection="1">
      <alignment horizontal="right" vertical="center" wrapText="1"/>
      <protection locked="0"/>
    </xf>
    <xf numFmtId="168" fontId="15" fillId="12" borderId="3" xfId="0" applyNumberFormat="1" applyFont="1" applyFill="1" applyBorder="1" applyAlignment="1" applyProtection="1">
      <alignment vertical="center" wrapText="1"/>
      <protection locked="0"/>
    </xf>
    <xf numFmtId="173" fontId="28" fillId="0" borderId="12" xfId="0" applyNumberFormat="1" applyFont="1" applyBorder="1" applyAlignment="1">
      <alignment vertical="center" wrapText="1"/>
    </xf>
    <xf numFmtId="168" fontId="13" fillId="20" borderId="3" xfId="0" applyNumberFormat="1" applyFont="1" applyFill="1" applyBorder="1" applyAlignment="1" applyProtection="1">
      <alignment vertical="center" wrapText="1"/>
      <protection locked="0"/>
    </xf>
    <xf numFmtId="168" fontId="29" fillId="10" borderId="5" xfId="0" applyNumberFormat="1" applyFont="1" applyFill="1" applyBorder="1" applyAlignment="1" applyProtection="1">
      <alignment horizontal="right" vertical="center" wrapText="1"/>
      <protection locked="0"/>
    </xf>
    <xf numFmtId="170" fontId="29" fillId="3" borderId="13" xfId="0" applyNumberFormat="1" applyFont="1" applyFill="1" applyBorder="1" applyAlignment="1" applyProtection="1">
      <alignment horizontal="right"/>
      <protection locked="0"/>
    </xf>
    <xf numFmtId="170" fontId="29" fillId="3" borderId="13" xfId="0" applyNumberFormat="1" applyFont="1" applyFill="1" applyBorder="1" applyProtection="1">
      <protection locked="0"/>
    </xf>
    <xf numFmtId="168" fontId="13" fillId="9" borderId="3" xfId="0" applyNumberFormat="1" applyFont="1" applyFill="1" applyBorder="1" applyAlignment="1" applyProtection="1">
      <alignment vertical="center" wrapText="1"/>
      <protection locked="0"/>
    </xf>
    <xf numFmtId="0" fontId="15" fillId="20" borderId="1" xfId="0" applyFont="1" applyFill="1" applyBorder="1" applyProtection="1">
      <protection locked="0"/>
    </xf>
    <xf numFmtId="0" fontId="15" fillId="9" borderId="1" xfId="0" applyFont="1" applyFill="1" applyBorder="1" applyProtection="1">
      <protection locked="0"/>
    </xf>
    <xf numFmtId="0" fontId="15" fillId="13" borderId="1" xfId="0" applyFont="1" applyFill="1" applyBorder="1" applyProtection="1">
      <protection locked="0"/>
    </xf>
    <xf numFmtId="0" fontId="15" fillId="12" borderId="1" xfId="0" applyFont="1" applyFill="1" applyBorder="1" applyProtection="1">
      <protection locked="0"/>
    </xf>
    <xf numFmtId="168" fontId="13" fillId="12" borderId="1" xfId="0" applyNumberFormat="1" applyFont="1" applyFill="1" applyBorder="1" applyAlignment="1" applyProtection="1">
      <alignment horizontal="right" vertical="center" wrapText="1"/>
      <protection locked="0"/>
    </xf>
    <xf numFmtId="168" fontId="13" fillId="13" borderId="1" xfId="0" applyNumberFormat="1" applyFont="1" applyFill="1" applyBorder="1" applyAlignment="1" applyProtection="1">
      <alignment horizontal="right" vertical="center" wrapText="1"/>
      <protection locked="0"/>
    </xf>
    <xf numFmtId="168" fontId="13" fillId="9" borderId="1" xfId="0" applyNumberFormat="1" applyFont="1" applyFill="1" applyBorder="1" applyAlignment="1" applyProtection="1">
      <alignment horizontal="right" vertical="center" wrapText="1"/>
      <protection locked="0"/>
    </xf>
    <xf numFmtId="168" fontId="13" fillId="9" borderId="1" xfId="0" applyNumberFormat="1" applyFont="1" applyFill="1" applyBorder="1" applyAlignment="1" applyProtection="1">
      <alignment vertical="center" wrapText="1"/>
      <protection locked="0"/>
    </xf>
    <xf numFmtId="168" fontId="13" fillId="20" borderId="1" xfId="0" applyNumberFormat="1" applyFont="1" applyFill="1" applyBorder="1" applyAlignment="1" applyProtection="1">
      <alignment horizontal="right" vertical="center" wrapText="1"/>
      <protection locked="0"/>
    </xf>
    <xf numFmtId="168" fontId="13" fillId="13" borderId="1" xfId="0" applyNumberFormat="1" applyFont="1" applyFill="1" applyBorder="1" applyAlignment="1" applyProtection="1">
      <alignment vertical="center" wrapText="1"/>
      <protection locked="0"/>
    </xf>
    <xf numFmtId="168" fontId="13" fillId="13" borderId="3" xfId="0" applyNumberFormat="1" applyFont="1" applyFill="1" applyBorder="1" applyAlignment="1" applyProtection="1">
      <alignment vertical="center" wrapText="1"/>
      <protection locked="0"/>
    </xf>
    <xf numFmtId="0" fontId="26" fillId="0" borderId="0" xfId="0" applyFont="1" applyAlignment="1">
      <alignment horizontal="justify" vertical="center" wrapText="1"/>
    </xf>
    <xf numFmtId="0" fontId="15" fillId="0" borderId="3" xfId="0" applyFont="1" applyBorder="1" applyAlignment="1" applyProtection="1">
      <alignment horizontal="justify" vertical="center" wrapText="1"/>
      <protection locked="0"/>
    </xf>
    <xf numFmtId="0" fontId="26" fillId="0" borderId="0" xfId="0" applyFont="1" applyAlignment="1">
      <alignment horizontal="justify" vertical="center"/>
    </xf>
    <xf numFmtId="0" fontId="31" fillId="0" borderId="1" xfId="0" applyFont="1" applyBorder="1" applyAlignment="1">
      <alignment horizontal="justify" vertical="center" wrapText="1"/>
    </xf>
    <xf numFmtId="0" fontId="26" fillId="0" borderId="0" xfId="0" applyFont="1" applyAlignment="1">
      <alignment horizontal="center" vertical="center"/>
    </xf>
    <xf numFmtId="0" fontId="15" fillId="0" borderId="1" xfId="0" applyFont="1" applyBorder="1" applyAlignment="1" applyProtection="1">
      <alignment horizontal="justify" vertical="center" wrapText="1"/>
      <protection locked="0"/>
    </xf>
    <xf numFmtId="9" fontId="15" fillId="21" borderId="1" xfId="0" applyNumberFormat="1" applyFont="1" applyFill="1" applyBorder="1" applyAlignment="1" applyProtection="1">
      <alignment horizontal="center" vertical="center" wrapText="1"/>
      <protection locked="0"/>
    </xf>
    <xf numFmtId="9" fontId="15" fillId="3" borderId="1" xfId="0" applyNumberFormat="1" applyFont="1" applyFill="1" applyBorder="1" applyAlignment="1" applyProtection="1">
      <alignment horizontal="center" vertical="center" wrapText="1"/>
      <protection locked="0"/>
    </xf>
    <xf numFmtId="9" fontId="15" fillId="21" borderId="3" xfId="0" applyNumberFormat="1" applyFont="1" applyFill="1" applyBorder="1" applyAlignment="1" applyProtection="1">
      <alignment horizontal="center" vertical="center" wrapText="1"/>
      <protection locked="0"/>
    </xf>
    <xf numFmtId="9" fontId="15" fillId="21" borderId="9" xfId="0" applyNumberFormat="1" applyFont="1" applyFill="1" applyBorder="1" applyAlignment="1" applyProtection="1">
      <alignment horizontal="center" vertical="center" wrapText="1"/>
      <protection locked="0"/>
    </xf>
    <xf numFmtId="9" fontId="15" fillId="3" borderId="3" xfId="0" applyNumberFormat="1" applyFont="1" applyFill="1" applyBorder="1" applyAlignment="1" applyProtection="1">
      <alignment horizontal="center" vertical="center" wrapText="1"/>
      <protection locked="0"/>
    </xf>
    <xf numFmtId="9" fontId="15" fillId="3" borderId="9" xfId="0" applyNumberFormat="1" applyFont="1" applyFill="1" applyBorder="1" applyAlignment="1" applyProtection="1">
      <alignment horizontal="center" vertical="center" wrapText="1"/>
      <protection locked="0"/>
    </xf>
    <xf numFmtId="9" fontId="13" fillId="3" borderId="3" xfId="0" applyNumberFormat="1" applyFont="1" applyFill="1" applyBorder="1" applyAlignment="1" applyProtection="1">
      <alignment horizontal="center" vertical="center" wrapText="1"/>
      <protection locked="0"/>
    </xf>
    <xf numFmtId="175" fontId="15" fillId="3" borderId="13" xfId="0" applyNumberFormat="1" applyFont="1" applyFill="1" applyBorder="1" applyAlignment="1" applyProtection="1">
      <alignment horizontal="center" vertical="center" wrapText="1"/>
      <protection locked="0"/>
    </xf>
    <xf numFmtId="175" fontId="15" fillId="3" borderId="18" xfId="0" applyNumberFormat="1" applyFont="1" applyFill="1" applyBorder="1" applyAlignment="1" applyProtection="1">
      <alignment horizontal="center" vertical="center" wrapText="1"/>
      <protection locked="0"/>
    </xf>
    <xf numFmtId="9" fontId="4" fillId="21" borderId="0" xfId="12" applyFont="1" applyFill="1" applyBorder="1" applyAlignment="1" applyProtection="1">
      <alignment horizontal="center" vertical="center"/>
      <protection locked="0"/>
    </xf>
    <xf numFmtId="9" fontId="4" fillId="21" borderId="0" xfId="12" applyFont="1" applyFill="1" applyAlignment="1" applyProtection="1">
      <alignment horizontal="center" vertical="center"/>
      <protection locked="0"/>
    </xf>
    <xf numFmtId="9" fontId="13" fillId="21" borderId="3" xfId="12" applyFont="1" applyFill="1" applyBorder="1" applyAlignment="1" applyProtection="1">
      <alignment horizontal="center" vertical="center" wrapText="1"/>
      <protection locked="0"/>
    </xf>
    <xf numFmtId="9" fontId="15" fillId="21" borderId="0" xfId="12" applyFont="1" applyFill="1" applyBorder="1" applyAlignment="1" applyProtection="1">
      <alignment horizontal="center" vertical="center"/>
      <protection locked="0"/>
    </xf>
    <xf numFmtId="9" fontId="15" fillId="21" borderId="0" xfId="12" applyFont="1" applyFill="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171" fontId="15" fillId="8" borderId="3" xfId="0" applyNumberFormat="1" applyFont="1" applyFill="1" applyBorder="1" applyAlignment="1" applyProtection="1">
      <alignment horizontal="center" vertical="center" wrapText="1"/>
      <protection locked="0"/>
    </xf>
    <xf numFmtId="168" fontId="15" fillId="0" borderId="12" xfId="0" applyNumberFormat="1" applyFont="1" applyBorder="1" applyAlignment="1" applyProtection="1">
      <alignment horizontal="center" vertical="center" wrapText="1"/>
      <protection locked="0"/>
    </xf>
    <xf numFmtId="173" fontId="15" fillId="0" borderId="0" xfId="0" applyNumberFormat="1" applyFont="1" applyBorder="1" applyAlignment="1" applyProtection="1">
      <alignment vertical="center" wrapText="1"/>
      <protection locked="0"/>
    </xf>
    <xf numFmtId="168" fontId="15" fillId="0" borderId="0" xfId="0" applyNumberFormat="1" applyFont="1" applyAlignment="1" applyProtection="1">
      <alignment horizontal="center" vertical="center"/>
      <protection locked="0"/>
    </xf>
    <xf numFmtId="168" fontId="17" fillId="0" borderId="3" xfId="0" applyNumberFormat="1" applyFont="1" applyBorder="1" applyAlignment="1" applyProtection="1">
      <alignment horizontal="center" vertical="center" wrapText="1"/>
      <protection locked="0"/>
    </xf>
    <xf numFmtId="173" fontId="13" fillId="3" borderId="1" xfId="0" applyNumberFormat="1" applyFont="1" applyFill="1" applyBorder="1" applyAlignment="1" applyProtection="1">
      <alignment vertical="center" wrapText="1"/>
      <protection locked="0"/>
    </xf>
    <xf numFmtId="0" fontId="15" fillId="3" borderId="1" xfId="0" quotePrefix="1" applyFont="1" applyFill="1" applyBorder="1" applyAlignment="1" applyProtection="1">
      <alignment vertical="center" wrapText="1"/>
      <protection locked="0"/>
    </xf>
    <xf numFmtId="0" fontId="15" fillId="3" borderId="1" xfId="0" applyFont="1" applyFill="1" applyBorder="1" applyProtection="1">
      <protection locked="0"/>
    </xf>
    <xf numFmtId="0" fontId="15" fillId="0" borderId="1" xfId="0" applyFont="1" applyBorder="1" applyAlignment="1" applyProtection="1">
      <alignment horizontal="justify" vertical="center" wrapText="1"/>
      <protection locked="0"/>
    </xf>
    <xf numFmtId="0" fontId="15" fillId="0" borderId="3" xfId="0" applyFont="1" applyBorder="1" applyAlignment="1" applyProtection="1">
      <alignment horizontal="left" vertical="center" wrapText="1"/>
      <protection locked="0"/>
    </xf>
    <xf numFmtId="168" fontId="13" fillId="3" borderId="3" xfId="0" applyNumberFormat="1" applyFont="1" applyFill="1" applyBorder="1" applyAlignment="1" applyProtection="1">
      <alignment horizontal="right" vertical="center" wrapText="1"/>
      <protection locked="0"/>
    </xf>
    <xf numFmtId="0" fontId="15" fillId="0" borderId="1" xfId="0" applyFont="1" applyBorder="1" applyAlignment="1" applyProtection="1">
      <alignment horizontal="justify" vertical="center" wrapText="1"/>
      <protection locked="0"/>
    </xf>
    <xf numFmtId="0" fontId="31" fillId="0" borderId="0" xfId="0" applyFont="1" applyAlignment="1">
      <alignment horizontal="justify" vertical="center"/>
    </xf>
    <xf numFmtId="0" fontId="26" fillId="0" borderId="1" xfId="0" applyFont="1" applyBorder="1" applyAlignment="1">
      <alignment horizontal="justify" vertical="center"/>
    </xf>
    <xf numFmtId="0" fontId="31" fillId="0" borderId="1" xfId="0" applyFont="1" applyBorder="1" applyAlignment="1">
      <alignment horizontal="justify" vertical="center"/>
    </xf>
    <xf numFmtId="0" fontId="31" fillId="0" borderId="0" xfId="0" applyFont="1" applyAlignment="1">
      <alignment horizontal="justify" vertical="center" wrapText="1"/>
    </xf>
    <xf numFmtId="173" fontId="15" fillId="0" borderId="0" xfId="0" applyNumberFormat="1" applyFont="1" applyAlignment="1" applyProtection="1">
      <alignment vertical="center"/>
      <protection locked="0"/>
    </xf>
    <xf numFmtId="0" fontId="26" fillId="0" borderId="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15" fillId="3" borderId="3"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9" fontId="15" fillId="3" borderId="3" xfId="0" applyNumberFormat="1" applyFont="1" applyFill="1" applyBorder="1" applyAlignment="1" applyProtection="1">
      <alignment horizontal="center" vertical="center" wrapText="1"/>
      <protection locked="0"/>
    </xf>
    <xf numFmtId="9" fontId="15" fillId="3" borderId="12" xfId="0" applyNumberFormat="1" applyFont="1" applyFill="1" applyBorder="1" applyAlignment="1" applyProtection="1">
      <alignment horizontal="center" vertical="center" wrapText="1"/>
      <protection locked="0"/>
    </xf>
    <xf numFmtId="9" fontId="15" fillId="3" borderId="13" xfId="0" applyNumberFormat="1" applyFont="1" applyFill="1" applyBorder="1" applyAlignment="1" applyProtection="1">
      <alignment horizontal="center" vertical="center" wrapText="1"/>
      <protection locked="0"/>
    </xf>
    <xf numFmtId="9" fontId="15" fillId="25" borderId="3" xfId="0" applyNumberFormat="1" applyFont="1" applyFill="1" applyBorder="1" applyAlignment="1" applyProtection="1">
      <alignment horizontal="center" vertical="center" wrapText="1"/>
      <protection locked="0"/>
    </xf>
    <xf numFmtId="9" fontId="15" fillId="25" borderId="12" xfId="0" applyNumberFormat="1" applyFont="1" applyFill="1" applyBorder="1" applyAlignment="1" applyProtection="1">
      <alignment horizontal="center" vertical="center" wrapText="1"/>
      <protection locked="0"/>
    </xf>
    <xf numFmtId="9" fontId="15" fillId="25" borderId="13" xfId="0" applyNumberFormat="1" applyFont="1" applyFill="1" applyBorder="1" applyAlignment="1" applyProtection="1">
      <alignment horizontal="center" vertical="center" wrapText="1"/>
      <protection locked="0"/>
    </xf>
    <xf numFmtId="9" fontId="15" fillId="3" borderId="3" xfId="12" applyFont="1" applyFill="1" applyBorder="1" applyAlignment="1" applyProtection="1">
      <alignment horizontal="center" vertical="center" wrapText="1"/>
      <protection locked="0"/>
    </xf>
    <xf numFmtId="9" fontId="15" fillId="3" borderId="12" xfId="12" applyFont="1" applyFill="1" applyBorder="1" applyAlignment="1" applyProtection="1">
      <alignment horizontal="center" vertical="center" wrapText="1"/>
      <protection locked="0"/>
    </xf>
    <xf numFmtId="9" fontId="15" fillId="3" borderId="13" xfId="12" applyFont="1" applyFill="1" applyBorder="1" applyAlignment="1" applyProtection="1">
      <alignment horizontal="center" vertical="center" wrapText="1"/>
      <protection locked="0"/>
    </xf>
    <xf numFmtId="9" fontId="13" fillId="3" borderId="3" xfId="12" applyFont="1" applyFill="1" applyBorder="1" applyAlignment="1" applyProtection="1">
      <alignment horizontal="center" vertical="center" wrapText="1"/>
      <protection locked="0"/>
    </xf>
    <xf numFmtId="9" fontId="13" fillId="3" borderId="12" xfId="12" applyFont="1" applyFill="1" applyBorder="1" applyAlignment="1" applyProtection="1">
      <alignment horizontal="center" vertical="center" wrapText="1"/>
      <protection locked="0"/>
    </xf>
    <xf numFmtId="9" fontId="13" fillId="3" borderId="13" xfId="12" applyFont="1" applyFill="1" applyBorder="1" applyAlignment="1" applyProtection="1">
      <alignment horizontal="center" vertical="center" wrapText="1"/>
      <protection locked="0"/>
    </xf>
    <xf numFmtId="10" fontId="13" fillId="26" borderId="3" xfId="12" applyNumberFormat="1" applyFont="1" applyFill="1" applyBorder="1" applyAlignment="1" applyProtection="1">
      <alignment horizontal="center" vertical="center" wrapText="1"/>
      <protection locked="0"/>
    </xf>
    <xf numFmtId="10" fontId="13" fillId="26" borderId="12" xfId="12" applyNumberFormat="1" applyFont="1" applyFill="1" applyBorder="1" applyAlignment="1" applyProtection="1">
      <alignment horizontal="center" vertical="center" wrapText="1"/>
      <protection locked="0"/>
    </xf>
    <xf numFmtId="10" fontId="13" fillId="26" borderId="9" xfId="12" applyNumberFormat="1" applyFont="1" applyFill="1" applyBorder="1" applyAlignment="1" applyProtection="1">
      <alignment horizontal="center" vertical="center" wrapText="1"/>
      <protection locked="0"/>
    </xf>
    <xf numFmtId="9" fontId="13" fillId="0" borderId="3" xfId="12" applyFont="1" applyFill="1" applyBorder="1" applyAlignment="1" applyProtection="1">
      <alignment horizontal="center" vertical="center" wrapText="1"/>
      <protection locked="0"/>
    </xf>
    <xf numFmtId="9" fontId="13" fillId="0" borderId="12" xfId="12" applyFont="1" applyFill="1" applyBorder="1" applyAlignment="1" applyProtection="1">
      <alignment horizontal="center" vertical="center" wrapText="1"/>
      <protection locked="0"/>
    </xf>
    <xf numFmtId="9" fontId="13" fillId="0" borderId="13" xfId="12" applyFont="1" applyFill="1" applyBorder="1" applyAlignment="1" applyProtection="1">
      <alignment horizontal="center" vertical="center" wrapText="1"/>
      <protection locked="0"/>
    </xf>
    <xf numFmtId="1" fontId="13" fillId="0" borderId="3" xfId="8" applyNumberFormat="1" applyFont="1" applyBorder="1" applyAlignment="1" applyProtection="1">
      <alignment horizontal="center" vertical="center" wrapText="1"/>
      <protection locked="0"/>
    </xf>
    <xf numFmtId="1" fontId="13" fillId="0" borderId="12" xfId="8" applyNumberFormat="1" applyFont="1" applyBorder="1" applyAlignment="1" applyProtection="1">
      <alignment horizontal="center" vertical="center" wrapText="1"/>
      <protection locked="0"/>
    </xf>
    <xf numFmtId="1" fontId="13" fillId="0" borderId="13" xfId="8" applyNumberFormat="1" applyFont="1" applyBorder="1" applyAlignment="1" applyProtection="1">
      <alignment horizontal="center" vertical="center" wrapText="1"/>
      <protection locked="0"/>
    </xf>
    <xf numFmtId="0" fontId="15" fillId="3" borderId="3" xfId="8" applyFont="1" applyFill="1" applyBorder="1" applyAlignment="1" applyProtection="1">
      <alignment horizontal="center" vertical="center" wrapText="1"/>
      <protection locked="0"/>
    </xf>
    <xf numFmtId="0" fontId="15" fillId="3" borderId="12" xfId="8" applyFont="1" applyFill="1" applyBorder="1" applyAlignment="1" applyProtection="1">
      <alignment horizontal="center" vertical="center" wrapText="1"/>
      <protection locked="0"/>
    </xf>
    <xf numFmtId="0" fontId="15" fillId="3" borderId="13" xfId="8"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14" fontId="13" fillId="0" borderId="3" xfId="0" applyNumberFormat="1" applyFont="1" applyBorder="1" applyAlignment="1" applyProtection="1">
      <alignment horizontal="center" vertical="center" wrapText="1"/>
      <protection locked="0"/>
    </xf>
    <xf numFmtId="14" fontId="13" fillId="0" borderId="12" xfId="0" applyNumberFormat="1" applyFont="1" applyBorder="1" applyAlignment="1" applyProtection="1">
      <alignment horizontal="center" vertical="center" wrapText="1"/>
      <protection locked="0"/>
    </xf>
    <xf numFmtId="14" fontId="13" fillId="0" borderId="13" xfId="0" applyNumberFormat="1" applyFont="1" applyBorder="1" applyAlignment="1" applyProtection="1">
      <alignment horizontal="center" vertical="center" wrapText="1"/>
      <protection locked="0"/>
    </xf>
    <xf numFmtId="9" fontId="15" fillId="21" borderId="3" xfId="0" applyNumberFormat="1" applyFont="1" applyFill="1" applyBorder="1" applyAlignment="1" applyProtection="1">
      <alignment horizontal="center" vertical="center" wrapText="1"/>
      <protection locked="0"/>
    </xf>
    <xf numFmtId="9" fontId="15" fillId="21" borderId="12" xfId="0" applyNumberFormat="1" applyFont="1" applyFill="1" applyBorder="1" applyAlignment="1" applyProtection="1">
      <alignment horizontal="center" vertical="center" wrapText="1"/>
      <protection locked="0"/>
    </xf>
    <xf numFmtId="9" fontId="15" fillId="21" borderId="13" xfId="0" applyNumberFormat="1" applyFont="1" applyFill="1" applyBorder="1" applyAlignment="1" applyProtection="1">
      <alignment horizontal="center" vertical="center" wrapText="1"/>
      <protection locked="0"/>
    </xf>
    <xf numFmtId="0" fontId="26" fillId="0" borderId="3" xfId="0" applyFont="1" applyBorder="1" applyAlignment="1">
      <alignment horizontal="justify" vertical="center" wrapText="1"/>
    </xf>
    <xf numFmtId="0" fontId="26" fillId="0" borderId="13" xfId="0" applyFont="1" applyBorder="1" applyAlignment="1">
      <alignment horizontal="justify" vertical="center" wrapText="1"/>
    </xf>
    <xf numFmtId="10" fontId="26" fillId="0" borderId="1" xfId="0" applyNumberFormat="1" applyFont="1" applyBorder="1" applyAlignment="1">
      <alignment horizontal="center" vertical="center" wrapText="1"/>
    </xf>
    <xf numFmtId="0" fontId="15" fillId="0" borderId="1" xfId="0" applyFont="1" applyBorder="1" applyAlignment="1" applyProtection="1">
      <alignment horizontal="justify" vertical="center" wrapText="1"/>
      <protection locked="0"/>
    </xf>
    <xf numFmtId="0" fontId="15" fillId="0" borderId="1" xfId="0" applyFont="1" applyBorder="1" applyAlignment="1" applyProtection="1">
      <alignment horizontal="center" vertical="center"/>
      <protection locked="0"/>
    </xf>
    <xf numFmtId="10" fontId="26" fillId="0" borderId="3" xfId="0" applyNumberFormat="1" applyFont="1" applyBorder="1" applyAlignment="1">
      <alignment horizontal="center" vertical="center" wrapText="1"/>
    </xf>
    <xf numFmtId="10" fontId="26" fillId="0" borderId="12" xfId="0" applyNumberFormat="1" applyFont="1" applyBorder="1" applyAlignment="1">
      <alignment horizontal="center" vertical="center" wrapText="1"/>
    </xf>
    <xf numFmtId="0" fontId="26" fillId="0" borderId="1" xfId="0" applyFont="1" applyBorder="1" applyAlignment="1">
      <alignment horizontal="center" vertical="center" wrapText="1"/>
    </xf>
    <xf numFmtId="172" fontId="15" fillId="0" borderId="3" xfId="0" applyNumberFormat="1" applyFont="1" applyBorder="1" applyAlignment="1">
      <alignment horizontal="center" vertical="center" wrapText="1"/>
    </xf>
    <xf numFmtId="172" fontId="15" fillId="0" borderId="12" xfId="0" applyNumberFormat="1" applyFont="1" applyBorder="1" applyAlignment="1">
      <alignment horizontal="center" vertical="center" wrapText="1"/>
    </xf>
    <xf numFmtId="0" fontId="15" fillId="0" borderId="3"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justify" vertical="center" wrapText="1"/>
      <protection locked="0"/>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9" fontId="15" fillId="3" borderId="3" xfId="12" applyFont="1" applyFill="1" applyBorder="1" applyAlignment="1" applyProtection="1">
      <alignment horizontal="left" vertical="center" wrapText="1"/>
      <protection locked="0"/>
    </xf>
    <xf numFmtId="9" fontId="15" fillId="3" borderId="12" xfId="12" applyFont="1" applyFill="1" applyBorder="1" applyAlignment="1" applyProtection="1">
      <alignment horizontal="left" vertical="center" wrapText="1"/>
      <protection locked="0"/>
    </xf>
    <xf numFmtId="9" fontId="15" fillId="3" borderId="13" xfId="12" applyFont="1" applyFill="1" applyBorder="1" applyAlignment="1" applyProtection="1">
      <alignment horizontal="left" vertical="center" wrapText="1"/>
      <protection locked="0"/>
    </xf>
    <xf numFmtId="9" fontId="15" fillId="3" borderId="1" xfId="12" applyFont="1" applyFill="1" applyBorder="1" applyAlignment="1" applyProtection="1">
      <alignment horizontal="center" vertical="center" wrapText="1"/>
      <protection locked="0"/>
    </xf>
    <xf numFmtId="9" fontId="15" fillId="25" borderId="1" xfId="0" applyNumberFormat="1" applyFont="1" applyFill="1" applyBorder="1" applyAlignment="1" applyProtection="1">
      <alignment horizontal="center" vertical="center" wrapText="1"/>
      <protection locked="0"/>
    </xf>
    <xf numFmtId="171" fontId="15" fillId="8" borderId="3" xfId="0" applyNumberFormat="1" applyFont="1" applyFill="1" applyBorder="1" applyAlignment="1" applyProtection="1">
      <alignment horizontal="center" vertical="center" wrapText="1"/>
      <protection locked="0"/>
    </xf>
    <xf numFmtId="171" fontId="15" fillId="8" borderId="12" xfId="0" applyNumberFormat="1" applyFont="1" applyFill="1" applyBorder="1" applyAlignment="1" applyProtection="1">
      <alignment horizontal="center" vertical="center" wrapText="1"/>
      <protection locked="0"/>
    </xf>
    <xf numFmtId="171" fontId="15" fillId="8" borderId="13" xfId="0" applyNumberFormat="1" applyFont="1" applyFill="1" applyBorder="1" applyAlignment="1" applyProtection="1">
      <alignment horizontal="center" vertical="center" wrapText="1"/>
      <protection locked="0"/>
    </xf>
    <xf numFmtId="171" fontId="15" fillId="8" borderId="1" xfId="0" applyNumberFormat="1" applyFont="1" applyFill="1" applyBorder="1" applyAlignment="1" applyProtection="1">
      <alignment horizontal="center" vertical="center" wrapText="1"/>
      <protection locked="0"/>
    </xf>
    <xf numFmtId="168" fontId="12" fillId="14" borderId="3" xfId="0" applyNumberFormat="1" applyFont="1" applyFill="1" applyBorder="1" applyAlignment="1" applyProtection="1">
      <alignment horizontal="center" vertical="center" wrapText="1"/>
      <protection locked="0"/>
    </xf>
    <xf numFmtId="168" fontId="12" fillId="14" borderId="13" xfId="0" applyNumberFormat="1"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12" fillId="13" borderId="15" xfId="8" applyFont="1" applyFill="1" applyBorder="1" applyAlignment="1" applyProtection="1">
      <alignment horizontal="center" vertical="center"/>
      <protection locked="0"/>
    </xf>
    <xf numFmtId="0" fontId="12" fillId="13" borderId="16" xfId="8" applyFont="1" applyFill="1" applyBorder="1" applyAlignment="1" applyProtection="1">
      <alignment horizontal="center" vertical="center"/>
      <protection locked="0"/>
    </xf>
    <xf numFmtId="0" fontId="12" fillId="13" borderId="17" xfId="8" applyFont="1" applyFill="1" applyBorder="1" applyAlignment="1" applyProtection="1">
      <alignment horizontal="center" vertical="center"/>
      <protection locked="0"/>
    </xf>
    <xf numFmtId="0" fontId="5" fillId="13" borderId="3" xfId="8" applyFont="1" applyFill="1" applyBorder="1" applyAlignment="1" applyProtection="1">
      <alignment horizontal="center" vertical="center" wrapText="1"/>
      <protection locked="0"/>
    </xf>
    <xf numFmtId="0" fontId="5" fillId="13" borderId="13" xfId="8" applyFont="1" applyFill="1" applyBorder="1" applyAlignment="1" applyProtection="1">
      <alignment horizontal="center" vertical="center" wrapText="1"/>
      <protection locked="0"/>
    </xf>
    <xf numFmtId="167" fontId="5" fillId="13" borderId="3" xfId="8" applyNumberFormat="1" applyFont="1" applyFill="1" applyBorder="1" applyAlignment="1" applyProtection="1">
      <alignment horizontal="center" vertical="center" wrapText="1"/>
      <protection locked="0"/>
    </xf>
    <xf numFmtId="167" fontId="5" fillId="13" borderId="13" xfId="8" applyNumberFormat="1" applyFont="1" applyFill="1" applyBorder="1" applyAlignment="1" applyProtection="1">
      <alignment horizontal="center" vertical="center" wrapText="1"/>
      <protection locked="0"/>
    </xf>
    <xf numFmtId="9" fontId="5" fillId="13" borderId="3" xfId="12" applyFont="1" applyFill="1" applyBorder="1" applyAlignment="1" applyProtection="1">
      <alignment horizontal="center" vertical="center" wrapText="1"/>
      <protection locked="0"/>
    </xf>
    <xf numFmtId="9" fontId="5" fillId="13" borderId="13" xfId="12" applyFont="1" applyFill="1" applyBorder="1" applyAlignment="1" applyProtection="1">
      <alignment horizontal="center" vertical="center" wrapText="1"/>
      <protection locked="0"/>
    </xf>
    <xf numFmtId="1" fontId="7" fillId="11" borderId="3" xfId="0" applyNumberFormat="1" applyFont="1" applyFill="1" applyBorder="1" applyAlignment="1">
      <alignment horizontal="center" vertical="center" wrapText="1" readingOrder="1"/>
    </xf>
    <xf numFmtId="1" fontId="7" fillId="11" borderId="13" xfId="0" applyNumberFormat="1" applyFont="1" applyFill="1" applyBorder="1" applyAlignment="1">
      <alignment horizontal="center" vertical="center" wrapText="1" readingOrder="1"/>
    </xf>
    <xf numFmtId="0" fontId="17" fillId="15" borderId="16" xfId="0" applyFont="1" applyFill="1" applyBorder="1" applyAlignment="1" applyProtection="1">
      <alignment horizontal="center" vertical="center" wrapText="1"/>
      <protection locked="0"/>
    </xf>
    <xf numFmtId="9" fontId="12" fillId="13" borderId="14" xfId="0" applyNumberFormat="1" applyFont="1" applyFill="1" applyBorder="1" applyAlignment="1" applyProtection="1">
      <alignment horizontal="center" vertical="center" wrapText="1"/>
      <protection locked="0"/>
    </xf>
    <xf numFmtId="9" fontId="12" fillId="13" borderId="6" xfId="0" applyNumberFormat="1" applyFont="1" applyFill="1" applyBorder="1" applyAlignment="1" applyProtection="1">
      <alignment horizontal="center" vertical="center" wrapText="1"/>
      <protection locked="0"/>
    </xf>
    <xf numFmtId="9" fontId="12" fillId="13" borderId="11" xfId="0" applyNumberFormat="1" applyFont="1" applyFill="1" applyBorder="1" applyAlignment="1" applyProtection="1">
      <alignment horizontal="center" vertical="center" wrapText="1"/>
      <protection locked="0"/>
    </xf>
    <xf numFmtId="9" fontId="12" fillId="13" borderId="8" xfId="0" applyNumberFormat="1" applyFont="1" applyFill="1" applyBorder="1" applyAlignment="1" applyProtection="1">
      <alignment horizontal="center" vertical="center" wrapText="1"/>
      <protection locked="0"/>
    </xf>
    <xf numFmtId="9" fontId="12" fillId="13" borderId="4" xfId="0" applyNumberFormat="1" applyFont="1" applyFill="1" applyBorder="1" applyAlignment="1" applyProtection="1">
      <alignment horizontal="center" vertical="center" wrapText="1"/>
      <protection locked="0"/>
    </xf>
    <xf numFmtId="9" fontId="12" fillId="13" borderId="5" xfId="0" applyNumberFormat="1" applyFont="1" applyFill="1" applyBorder="1" applyAlignment="1" applyProtection="1">
      <alignment horizontal="center" vertical="center" wrapText="1"/>
      <protection locked="0"/>
    </xf>
    <xf numFmtId="0" fontId="12" fillId="13" borderId="3" xfId="0" applyFont="1" applyFill="1" applyBorder="1" applyAlignment="1" applyProtection="1">
      <alignment horizontal="center" vertical="center" wrapText="1"/>
      <protection locked="0"/>
    </xf>
    <xf numFmtId="0" fontId="12" fillId="13" borderId="12" xfId="0" applyFont="1" applyFill="1" applyBorder="1" applyAlignment="1" applyProtection="1">
      <alignment horizontal="center" vertical="center" wrapText="1"/>
      <protection locked="0"/>
    </xf>
    <xf numFmtId="0" fontId="12" fillId="13" borderId="13" xfId="0" applyFont="1" applyFill="1" applyBorder="1" applyAlignment="1" applyProtection="1">
      <alignment horizontal="center" vertical="center" wrapText="1"/>
      <protection locked="0"/>
    </xf>
    <xf numFmtId="0" fontId="17" fillId="14" borderId="15" xfId="0" applyFont="1" applyFill="1" applyBorder="1" applyAlignment="1" applyProtection="1">
      <alignment horizontal="center" vertical="center" wrapText="1"/>
      <protection locked="0"/>
    </xf>
    <xf numFmtId="0" fontId="17" fillId="14" borderId="16" xfId="0" applyFont="1" applyFill="1" applyBorder="1" applyAlignment="1" applyProtection="1">
      <alignment horizontal="center" vertical="center" wrapText="1"/>
      <protection locked="0"/>
    </xf>
    <xf numFmtId="0" fontId="12" fillId="14" borderId="3" xfId="0" applyFont="1" applyFill="1" applyBorder="1" applyAlignment="1" applyProtection="1">
      <alignment horizontal="center" vertical="center" wrapText="1"/>
      <protection locked="0"/>
    </xf>
    <xf numFmtId="0" fontId="12" fillId="14" borderId="13" xfId="0" applyFont="1" applyFill="1" applyBorder="1" applyAlignment="1" applyProtection="1">
      <alignment horizontal="center" vertical="center" wrapText="1"/>
      <protection locked="0"/>
    </xf>
    <xf numFmtId="9" fontId="12" fillId="13" borderId="3" xfId="12" applyFont="1" applyFill="1" applyBorder="1" applyAlignment="1" applyProtection="1">
      <alignment horizontal="center" vertical="center"/>
      <protection locked="0"/>
    </xf>
    <xf numFmtId="9" fontId="12" fillId="13" borderId="12" xfId="12" applyFont="1" applyFill="1" applyBorder="1" applyAlignment="1" applyProtection="1">
      <alignment horizontal="center" vertical="center"/>
      <protection locked="0"/>
    </xf>
    <xf numFmtId="9" fontId="12" fillId="13" borderId="13" xfId="12" applyFont="1" applyFill="1" applyBorder="1" applyAlignment="1" applyProtection="1">
      <alignment horizontal="center" vertical="center"/>
      <protection locked="0"/>
    </xf>
    <xf numFmtId="0" fontId="18" fillId="16" borderId="16" xfId="0" applyFont="1" applyFill="1" applyBorder="1" applyAlignment="1" applyProtection="1">
      <alignment horizontal="center" vertical="center" wrapText="1"/>
      <protection locked="0"/>
    </xf>
    <xf numFmtId="168" fontId="15" fillId="0" borderId="3" xfId="0" applyNumberFormat="1" applyFont="1" applyBorder="1" applyAlignment="1" applyProtection="1">
      <alignment horizontal="center" vertical="center" wrapText="1"/>
      <protection locked="0"/>
    </xf>
    <xf numFmtId="168" fontId="15" fillId="0" borderId="12" xfId="0" applyNumberFormat="1" applyFont="1" applyBorder="1" applyAlignment="1" applyProtection="1">
      <alignment horizontal="center" vertical="center" wrapText="1"/>
      <protection locked="0"/>
    </xf>
    <xf numFmtId="168" fontId="15" fillId="0" borderId="13" xfId="0" applyNumberFormat="1" applyFont="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left" vertical="center" wrapText="1"/>
      <protection locked="0"/>
    </xf>
    <xf numFmtId="0" fontId="13" fillId="3" borderId="9" xfId="0" applyFont="1" applyFill="1" applyBorder="1" applyAlignment="1" applyProtection="1">
      <alignment horizontal="left" vertical="center" wrapText="1"/>
      <protection locked="0"/>
    </xf>
    <xf numFmtId="9" fontId="15" fillId="3" borderId="3" xfId="12" applyFont="1" applyFill="1" applyBorder="1" applyAlignment="1" applyProtection="1">
      <alignment horizontal="center" vertical="center"/>
      <protection locked="0"/>
    </xf>
    <xf numFmtId="9" fontId="15" fillId="3" borderId="9" xfId="12" applyFont="1" applyFill="1" applyBorder="1" applyAlignment="1" applyProtection="1">
      <alignment horizontal="center" vertical="center"/>
      <protection locked="0"/>
    </xf>
    <xf numFmtId="167" fontId="13" fillId="0" borderId="1" xfId="8" applyNumberFormat="1" applyFont="1" applyBorder="1" applyAlignment="1" applyProtection="1">
      <alignment horizontal="center" vertical="center" wrapText="1"/>
      <protection locked="0"/>
    </xf>
    <xf numFmtId="0" fontId="15" fillId="3" borderId="1" xfId="8" applyFont="1" applyFill="1" applyBorder="1" applyAlignment="1" applyProtection="1">
      <alignment horizontal="center" vertical="center" wrapText="1"/>
      <protection locked="0"/>
    </xf>
    <xf numFmtId="175" fontId="13" fillId="21" borderId="19" xfId="12" applyNumberFormat="1" applyFont="1" applyFill="1" applyBorder="1" applyAlignment="1" applyProtection="1">
      <alignment horizontal="center" vertical="center" wrapText="1"/>
      <protection locked="0"/>
    </xf>
    <xf numFmtId="175" fontId="13" fillId="21" borderId="12" xfId="12" applyNumberFormat="1" applyFont="1" applyFill="1" applyBorder="1" applyAlignment="1" applyProtection="1">
      <alignment horizontal="center" vertical="center" wrapText="1"/>
      <protection locked="0"/>
    </xf>
    <xf numFmtId="175" fontId="13" fillId="21" borderId="9" xfId="12" applyNumberFormat="1" applyFont="1" applyFill="1" applyBorder="1" applyAlignment="1" applyProtection="1">
      <alignment horizontal="center" vertical="center" wrapText="1"/>
      <protection locked="0"/>
    </xf>
    <xf numFmtId="9" fontId="15" fillId="25" borderId="9" xfId="0" applyNumberFormat="1" applyFont="1" applyFill="1" applyBorder="1" applyAlignment="1" applyProtection="1">
      <alignment horizontal="center" vertical="center" wrapText="1"/>
      <protection locked="0"/>
    </xf>
    <xf numFmtId="0" fontId="17" fillId="0" borderId="1" xfId="18" applyFont="1" applyBorder="1" applyAlignment="1">
      <alignment horizontal="left" vertical="center" wrapText="1"/>
    </xf>
    <xf numFmtId="0" fontId="20" fillId="0" borderId="10" xfId="18" applyFont="1" applyBorder="1" applyAlignment="1">
      <alignment horizontal="center" vertical="center" wrapText="1"/>
    </xf>
    <xf numFmtId="0" fontId="20" fillId="0" borderId="12" xfId="18" applyFont="1" applyBorder="1" applyAlignment="1">
      <alignment horizontal="center" vertical="center" wrapText="1"/>
    </xf>
    <xf numFmtId="0" fontId="20" fillId="0" borderId="15" xfId="18" applyFont="1" applyBorder="1" applyAlignment="1">
      <alignment horizontal="center" vertical="center"/>
    </xf>
    <xf numFmtId="0" fontId="20" fillId="0" borderId="16" xfId="18" applyFont="1" applyBorder="1" applyAlignment="1">
      <alignment horizontal="center" vertical="center"/>
    </xf>
    <xf numFmtId="0" fontId="20" fillId="0" borderId="17" xfId="18" applyFont="1" applyBorder="1" applyAlignment="1">
      <alignment horizontal="center" vertical="center"/>
    </xf>
    <xf numFmtId="0" fontId="20" fillId="0" borderId="15" xfId="18" applyFont="1" applyBorder="1" applyAlignment="1">
      <alignment horizontal="center" vertical="center" wrapText="1"/>
    </xf>
    <xf numFmtId="0" fontId="20" fillId="0" borderId="16" xfId="18" applyFont="1" applyBorder="1" applyAlignment="1">
      <alignment horizontal="center" vertical="center" wrapText="1"/>
    </xf>
    <xf numFmtId="0" fontId="20" fillId="0" borderId="17" xfId="18" applyFont="1" applyBorder="1" applyAlignment="1">
      <alignment horizontal="center" vertical="center" wrapText="1"/>
    </xf>
    <xf numFmtId="0" fontId="22" fillId="0" borderId="14" xfId="18" applyFont="1" applyBorder="1" applyAlignment="1">
      <alignment horizontal="center" wrapText="1"/>
    </xf>
    <xf numFmtId="0" fontId="22" fillId="0" borderId="11" xfId="18" applyFont="1" applyBorder="1" applyAlignment="1">
      <alignment horizontal="center" wrapText="1"/>
    </xf>
    <xf numFmtId="0" fontId="22" fillId="0" borderId="7" xfId="18" applyFont="1" applyBorder="1" applyAlignment="1">
      <alignment horizontal="center" wrapText="1"/>
    </xf>
    <xf numFmtId="0" fontId="22" fillId="0" borderId="10" xfId="18" applyFont="1" applyBorder="1" applyAlignment="1">
      <alignment horizontal="center" wrapText="1"/>
    </xf>
    <xf numFmtId="0" fontId="22" fillId="0" borderId="8" xfId="18" applyFont="1" applyBorder="1" applyAlignment="1">
      <alignment horizontal="center" wrapText="1"/>
    </xf>
    <xf numFmtId="0" fontId="22" fillId="0" borderId="5" xfId="18" applyFont="1" applyBorder="1" applyAlignment="1">
      <alignment horizontal="center" wrapText="1"/>
    </xf>
    <xf numFmtId="0" fontId="20" fillId="0" borderId="14" xfId="18" applyFont="1" applyBorder="1" applyAlignment="1">
      <alignment horizontal="center" vertical="center" wrapText="1"/>
    </xf>
    <xf numFmtId="0" fontId="20" fillId="0" borderId="6" xfId="18" applyFont="1" applyBorder="1" applyAlignment="1">
      <alignment horizontal="center" vertical="center" wrapText="1"/>
    </xf>
    <xf numFmtId="0" fontId="20" fillId="0" borderId="11" xfId="18" applyFont="1" applyBorder="1" applyAlignment="1">
      <alignment horizontal="center" vertical="center" wrapText="1"/>
    </xf>
    <xf numFmtId="0" fontId="20" fillId="0" borderId="8" xfId="18" applyFont="1" applyBorder="1" applyAlignment="1">
      <alignment horizontal="center" vertical="center" wrapText="1"/>
    </xf>
    <xf numFmtId="0" fontId="20" fillId="0" borderId="4" xfId="18" applyFont="1" applyBorder="1" applyAlignment="1">
      <alignment horizontal="center" vertical="center" wrapText="1"/>
    </xf>
    <xf numFmtId="0" fontId="20" fillId="0" borderId="5" xfId="18" applyFont="1" applyBorder="1" applyAlignment="1">
      <alignment horizontal="center" vertical="center" wrapText="1"/>
    </xf>
    <xf numFmtId="0" fontId="5" fillId="13" borderId="3" xfId="0" applyFont="1" applyFill="1" applyBorder="1" applyAlignment="1" applyProtection="1">
      <alignment horizontal="center" vertical="center" wrapText="1"/>
      <protection locked="0"/>
    </xf>
    <xf numFmtId="0" fontId="5" fillId="13" borderId="12" xfId="0" applyFont="1" applyFill="1" applyBorder="1" applyAlignment="1" applyProtection="1">
      <alignment horizontal="center" vertical="center" wrapText="1"/>
      <protection locked="0"/>
    </xf>
    <xf numFmtId="0" fontId="5" fillId="13" borderId="13" xfId="0" applyFont="1" applyFill="1" applyBorder="1" applyAlignment="1" applyProtection="1">
      <alignment horizontal="center" vertical="center" wrapText="1"/>
      <protection locked="0"/>
    </xf>
    <xf numFmtId="0" fontId="17" fillId="0" borderId="0" xfId="18" applyFont="1" applyAlignment="1">
      <alignment horizontal="left" vertical="center" wrapText="1"/>
    </xf>
    <xf numFmtId="0" fontId="20" fillId="0" borderId="10" xfId="18" applyFont="1" applyBorder="1" applyAlignment="1">
      <alignment horizontal="center" vertical="center"/>
    </xf>
    <xf numFmtId="0" fontId="20" fillId="0" borderId="12" xfId="18" applyFont="1" applyBorder="1" applyAlignment="1">
      <alignment horizontal="center" vertical="center"/>
    </xf>
    <xf numFmtId="0" fontId="12" fillId="13" borderId="14" xfId="0" applyFont="1" applyFill="1" applyBorder="1" applyAlignment="1" applyProtection="1">
      <alignment horizontal="center" vertical="center" wrapText="1"/>
      <protection locked="0"/>
    </xf>
    <xf numFmtId="0" fontId="12" fillId="13" borderId="7" xfId="0" applyFont="1" applyFill="1" applyBorder="1" applyAlignment="1" applyProtection="1">
      <alignment horizontal="center" vertical="center" wrapText="1"/>
      <protection locked="0"/>
    </xf>
    <xf numFmtId="0" fontId="12" fillId="13" borderId="8"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left" vertical="center" wrapText="1"/>
      <protection locked="0"/>
    </xf>
    <xf numFmtId="0" fontId="13" fillId="3" borderId="16"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164" fontId="6" fillId="4" borderId="1" xfId="13" applyFont="1" applyFill="1" applyBorder="1" applyAlignment="1">
      <alignment horizontal="center" vertical="center" wrapText="1"/>
    </xf>
    <xf numFmtId="164" fontId="6" fillId="4" borderId="1" xfId="13" applyFont="1" applyFill="1" applyBorder="1" applyAlignment="1">
      <alignment horizontal="center" vertical="center"/>
    </xf>
    <xf numFmtId="0" fontId="19" fillId="10" borderId="1" xfId="0" applyFont="1" applyFill="1" applyBorder="1" applyAlignment="1">
      <alignment horizontal="center" vertical="center" wrapText="1"/>
    </xf>
    <xf numFmtId="0" fontId="13" fillId="12" borderId="15" xfId="0" applyFont="1" applyFill="1" applyBorder="1" applyAlignment="1" applyProtection="1">
      <alignment horizontal="center" vertical="center" wrapText="1"/>
      <protection locked="0"/>
    </xf>
    <xf numFmtId="0" fontId="13" fillId="12" borderId="16" xfId="0" applyFont="1" applyFill="1" applyBorder="1" applyAlignment="1" applyProtection="1">
      <alignment horizontal="center" vertical="center" wrapText="1"/>
      <protection locked="0"/>
    </xf>
    <xf numFmtId="0" fontId="13" fillId="12" borderId="17" xfId="0" applyFont="1" applyFill="1" applyBorder="1" applyAlignment="1" applyProtection="1">
      <alignment horizontal="center" vertical="center" wrapText="1"/>
      <protection locked="0"/>
    </xf>
    <xf numFmtId="0" fontId="13" fillId="13" borderId="15" xfId="0" applyFont="1" applyFill="1" applyBorder="1" applyAlignment="1" applyProtection="1">
      <alignment horizontal="center" vertical="center" wrapText="1"/>
      <protection locked="0"/>
    </xf>
    <xf numFmtId="0" fontId="13" fillId="13" borderId="16" xfId="0" applyFont="1" applyFill="1" applyBorder="1" applyAlignment="1" applyProtection="1">
      <alignment horizontal="center" vertical="center" wrapText="1"/>
      <protection locked="0"/>
    </xf>
    <xf numFmtId="0" fontId="13" fillId="13" borderId="17" xfId="0" applyFont="1" applyFill="1" applyBorder="1" applyAlignment="1" applyProtection="1">
      <alignment horizontal="center" vertical="center" wrapText="1"/>
      <protection locked="0"/>
    </xf>
    <xf numFmtId="0" fontId="13" fillId="17" borderId="15" xfId="0" applyFont="1" applyFill="1" applyBorder="1" applyAlignment="1" applyProtection="1">
      <alignment horizontal="center" vertical="center" wrapText="1"/>
      <protection locked="0"/>
    </xf>
    <xf numFmtId="0" fontId="13" fillId="17" borderId="16" xfId="0" applyFont="1" applyFill="1" applyBorder="1" applyAlignment="1" applyProtection="1">
      <alignment horizontal="center" vertical="center" wrapText="1"/>
      <protection locked="0"/>
    </xf>
    <xf numFmtId="0" fontId="13" fillId="7" borderId="15" xfId="0" applyFont="1" applyFill="1" applyBorder="1" applyAlignment="1" applyProtection="1">
      <alignment horizontal="center" vertical="center" wrapText="1"/>
      <protection locked="0"/>
    </xf>
    <xf numFmtId="0" fontId="13" fillId="7" borderId="16" xfId="0" applyFont="1" applyFill="1" applyBorder="1" applyAlignment="1" applyProtection="1">
      <alignment horizontal="center" vertical="center" wrapText="1"/>
      <protection locked="0"/>
    </xf>
    <xf numFmtId="0" fontId="13" fillId="7"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18" fillId="13" borderId="15" xfId="0" applyFont="1" applyFill="1" applyBorder="1" applyAlignment="1" applyProtection="1">
      <alignment horizontal="center" vertical="center" wrapText="1"/>
      <protection locked="0"/>
    </xf>
    <xf numFmtId="0" fontId="18" fillId="13" borderId="16" xfId="0" applyFont="1" applyFill="1" applyBorder="1" applyAlignment="1" applyProtection="1">
      <alignment horizontal="center" vertical="center" wrapText="1"/>
      <protection locked="0"/>
    </xf>
    <xf numFmtId="0" fontId="18" fillId="13" borderId="17" xfId="0" applyFont="1" applyFill="1" applyBorder="1" applyAlignment="1" applyProtection="1">
      <alignment horizontal="center" vertical="center" wrapText="1"/>
      <protection locked="0"/>
    </xf>
    <xf numFmtId="0" fontId="13" fillId="10" borderId="15" xfId="0" applyFont="1" applyFill="1" applyBorder="1" applyAlignment="1" applyProtection="1">
      <alignment horizontal="center" vertical="center" wrapText="1"/>
      <protection locked="0"/>
    </xf>
    <xf numFmtId="0" fontId="13" fillId="10" borderId="16" xfId="0" applyFont="1" applyFill="1" applyBorder="1" applyAlignment="1" applyProtection="1">
      <alignment horizontal="center" vertical="center" wrapText="1"/>
      <protection locked="0"/>
    </xf>
    <xf numFmtId="0" fontId="13" fillId="10" borderId="17" xfId="0" applyFont="1" applyFill="1" applyBorder="1" applyAlignment="1" applyProtection="1">
      <alignment horizontal="center" vertical="center" wrapText="1"/>
      <protection locked="0"/>
    </xf>
    <xf numFmtId="10" fontId="12" fillId="13" borderId="3" xfId="12" applyNumberFormat="1" applyFont="1" applyFill="1" applyBorder="1" applyAlignment="1" applyProtection="1">
      <alignment horizontal="center" vertical="center" wrapText="1"/>
      <protection locked="0"/>
    </xf>
    <xf numFmtId="10" fontId="12" fillId="13" borderId="13" xfId="12" applyNumberFormat="1" applyFont="1" applyFill="1" applyBorder="1" applyAlignment="1" applyProtection="1">
      <alignment horizontal="center" vertical="center" wrapText="1"/>
      <protection locked="0"/>
    </xf>
    <xf numFmtId="9" fontId="15" fillId="3" borderId="9" xfId="0" applyNumberFormat="1" applyFont="1" applyFill="1" applyBorder="1" applyAlignment="1" applyProtection="1">
      <alignment horizontal="center" vertical="center" wrapText="1"/>
      <protection locked="0"/>
    </xf>
    <xf numFmtId="0" fontId="15" fillId="0" borderId="12" xfId="0" applyFont="1" applyBorder="1" applyAlignment="1" applyProtection="1">
      <alignment horizontal="justify" vertical="center" wrapText="1"/>
      <protection locked="0"/>
    </xf>
    <xf numFmtId="0" fontId="15" fillId="0" borderId="13" xfId="0" applyFont="1" applyBorder="1" applyAlignment="1" applyProtection="1">
      <alignment horizontal="justify" vertical="center" wrapText="1"/>
      <protection locked="0"/>
    </xf>
    <xf numFmtId="9" fontId="13" fillId="0" borderId="1" xfId="12" applyFont="1" applyFill="1" applyBorder="1" applyAlignment="1" applyProtection="1">
      <alignment horizontal="center" vertical="center" wrapText="1"/>
      <protection locked="0"/>
    </xf>
    <xf numFmtId="0" fontId="26" fillId="3" borderId="1" xfId="8" applyFont="1" applyFill="1" applyBorder="1" applyAlignment="1" applyProtection="1">
      <alignment horizontal="center" vertical="center" wrapText="1"/>
      <protection locked="0"/>
    </xf>
    <xf numFmtId="174" fontId="15" fillId="3" borderId="3" xfId="0" applyNumberFormat="1" applyFont="1" applyFill="1" applyBorder="1" applyAlignment="1" applyProtection="1">
      <alignment horizontal="center" vertical="center" wrapText="1"/>
      <protection locked="0"/>
    </xf>
    <xf numFmtId="174" fontId="15" fillId="3" borderId="12" xfId="0" applyNumberFormat="1" applyFont="1" applyFill="1" applyBorder="1" applyAlignment="1" applyProtection="1">
      <alignment horizontal="center" vertical="center" wrapText="1"/>
      <protection locked="0"/>
    </xf>
    <xf numFmtId="174" fontId="15" fillId="3" borderId="13" xfId="0" applyNumberFormat="1" applyFont="1" applyFill="1" applyBorder="1" applyAlignment="1" applyProtection="1">
      <alignment horizontal="center" vertical="center" wrapText="1"/>
      <protection locked="0"/>
    </xf>
    <xf numFmtId="1" fontId="15" fillId="3" borderId="3" xfId="0" applyNumberFormat="1" applyFont="1" applyFill="1" applyBorder="1" applyAlignment="1" applyProtection="1">
      <alignment horizontal="center" vertical="center" wrapText="1"/>
      <protection locked="0"/>
    </xf>
    <xf numFmtId="1" fontId="15" fillId="3" borderId="12" xfId="0" applyNumberFormat="1" applyFont="1" applyFill="1" applyBorder="1" applyAlignment="1" applyProtection="1">
      <alignment horizontal="center" vertical="center" wrapText="1"/>
      <protection locked="0"/>
    </xf>
    <xf numFmtId="1" fontId="15" fillId="3" borderId="13" xfId="0" applyNumberFormat="1" applyFont="1" applyFill="1" applyBorder="1" applyAlignment="1" applyProtection="1">
      <alignment horizontal="center" vertical="center" wrapText="1"/>
      <protection locked="0"/>
    </xf>
    <xf numFmtId="167" fontId="13" fillId="0" borderId="1" xfId="0" applyNumberFormat="1" applyFont="1" applyBorder="1" applyAlignment="1" applyProtection="1">
      <alignment horizontal="center" vertical="center" wrapText="1"/>
      <protection locked="0"/>
    </xf>
    <xf numFmtId="9" fontId="13" fillId="0" borderId="1" xfId="0" applyNumberFormat="1" applyFont="1" applyBorder="1" applyAlignment="1" applyProtection="1">
      <alignment horizontal="center" vertical="center" wrapText="1"/>
      <protection locked="0"/>
    </xf>
    <xf numFmtId="9" fontId="13" fillId="6" borderId="19" xfId="12" applyFont="1" applyFill="1" applyBorder="1" applyAlignment="1" applyProtection="1">
      <alignment horizontal="center" vertical="center" wrapText="1"/>
      <protection locked="0"/>
    </xf>
    <xf numFmtId="9" fontId="13" fillId="6" borderId="12" xfId="12" applyFont="1" applyFill="1" applyBorder="1" applyAlignment="1" applyProtection="1">
      <alignment horizontal="center" vertical="center" wrapText="1"/>
      <protection locked="0"/>
    </xf>
    <xf numFmtId="9" fontId="13" fillId="6" borderId="9" xfId="12" applyFont="1" applyFill="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9" fontId="26" fillId="0" borderId="3" xfId="0" applyNumberFormat="1" applyFont="1" applyBorder="1" applyAlignment="1">
      <alignment horizontal="center" vertical="center" wrapText="1"/>
    </xf>
    <xf numFmtId="9" fontId="26" fillId="0" borderId="12" xfId="0" applyNumberFormat="1" applyFont="1" applyBorder="1" applyAlignment="1">
      <alignment horizontal="center" vertical="center" wrapText="1"/>
    </xf>
    <xf numFmtId="10" fontId="13" fillId="21" borderId="19" xfId="0" applyNumberFormat="1" applyFont="1" applyFill="1" applyBorder="1" applyAlignment="1" applyProtection="1">
      <alignment horizontal="center" vertical="center" wrapText="1"/>
      <protection locked="0"/>
    </xf>
    <xf numFmtId="10" fontId="13" fillId="21" borderId="12" xfId="0" applyNumberFormat="1" applyFont="1" applyFill="1" applyBorder="1" applyAlignment="1" applyProtection="1">
      <alignment horizontal="center" vertical="center" wrapText="1"/>
      <protection locked="0"/>
    </xf>
    <xf numFmtId="10" fontId="13" fillId="21" borderId="9" xfId="0" applyNumberFormat="1" applyFont="1" applyFill="1" applyBorder="1" applyAlignment="1" applyProtection="1">
      <alignment horizontal="center" vertical="center" wrapText="1"/>
      <protection locked="0"/>
    </xf>
    <xf numFmtId="9" fontId="13" fillId="26" borderId="12" xfId="12" applyFont="1" applyFill="1" applyBorder="1" applyAlignment="1" applyProtection="1">
      <alignment horizontal="center" vertical="center" wrapText="1"/>
      <protection locked="0"/>
    </xf>
    <xf numFmtId="9" fontId="13" fillId="26" borderId="9" xfId="12" applyFont="1" applyFill="1" applyBorder="1" applyAlignment="1" applyProtection="1">
      <alignment horizontal="center" vertical="center" wrapText="1"/>
      <protection locked="0"/>
    </xf>
    <xf numFmtId="1" fontId="13" fillId="0" borderId="1" xfId="8" applyNumberFormat="1" applyFont="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5" fillId="3" borderId="12" xfId="0" applyFont="1" applyFill="1" applyBorder="1" applyAlignment="1" applyProtection="1">
      <alignment horizontal="center" vertical="center" wrapText="1"/>
      <protection locked="0"/>
    </xf>
    <xf numFmtId="0" fontId="25" fillId="3" borderId="13" xfId="0" applyFont="1" applyFill="1" applyBorder="1" applyAlignment="1" applyProtection="1">
      <alignment horizontal="center" vertical="center" wrapText="1"/>
      <protection locked="0"/>
    </xf>
    <xf numFmtId="175" fontId="13" fillId="6" borderId="19" xfId="12" applyNumberFormat="1" applyFont="1" applyFill="1" applyBorder="1" applyAlignment="1" applyProtection="1">
      <alignment horizontal="center" vertical="center" wrapText="1"/>
      <protection locked="0"/>
    </xf>
    <xf numFmtId="175" fontId="13" fillId="6" borderId="12" xfId="12" applyNumberFormat="1" applyFont="1" applyFill="1" applyBorder="1" applyAlignment="1" applyProtection="1">
      <alignment horizontal="center" vertical="center" wrapText="1"/>
      <protection locked="0"/>
    </xf>
    <xf numFmtId="9" fontId="15" fillId="3" borderId="1" xfId="0" applyNumberFormat="1" applyFont="1" applyFill="1" applyBorder="1" applyAlignment="1" applyProtection="1">
      <alignment horizontal="center" vertical="center" wrapText="1"/>
      <protection locked="0"/>
    </xf>
    <xf numFmtId="9" fontId="15" fillId="21" borderId="1" xfId="0" applyNumberFormat="1" applyFont="1" applyFill="1" applyBorder="1" applyAlignment="1" applyProtection="1">
      <alignment horizontal="center" vertical="center" wrapText="1"/>
      <protection locked="0"/>
    </xf>
    <xf numFmtId="14" fontId="13" fillId="0" borderId="1" xfId="0" applyNumberFormat="1" applyFont="1" applyBorder="1" applyAlignment="1" applyProtection="1">
      <alignment horizontal="center" vertical="center" wrapText="1"/>
      <protection locked="0"/>
    </xf>
    <xf numFmtId="9" fontId="13" fillId="26" borderId="3" xfId="12" applyFont="1" applyFill="1" applyBorder="1" applyAlignment="1" applyProtection="1">
      <alignment horizontal="center" vertical="center" wrapText="1"/>
      <protection locked="0"/>
    </xf>
    <xf numFmtId="9" fontId="13" fillId="26" borderId="13" xfId="12" applyFont="1" applyFill="1" applyBorder="1" applyAlignment="1" applyProtection="1">
      <alignment horizontal="center" vertical="center" wrapText="1"/>
      <protection locked="0"/>
    </xf>
    <xf numFmtId="167" fontId="13" fillId="0" borderId="3" xfId="0" applyNumberFormat="1" applyFont="1" applyBorder="1" applyAlignment="1" applyProtection="1">
      <alignment horizontal="center" vertical="center" wrapText="1"/>
      <protection locked="0"/>
    </xf>
    <xf numFmtId="167" fontId="13" fillId="0" borderId="12" xfId="0" applyNumberFormat="1" applyFont="1" applyBorder="1" applyAlignment="1" applyProtection="1">
      <alignment horizontal="center" vertical="center" wrapText="1"/>
      <protection locked="0"/>
    </xf>
    <xf numFmtId="0" fontId="15" fillId="0" borderId="3"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3" xfId="0" applyFont="1" applyBorder="1" applyAlignment="1" applyProtection="1">
      <alignment horizontal="justify" vertical="top" wrapText="1"/>
      <protection locked="0"/>
    </xf>
    <xf numFmtId="0" fontId="15" fillId="0" borderId="13" xfId="0" applyFont="1" applyBorder="1" applyAlignment="1" applyProtection="1">
      <alignment horizontal="justify" vertical="top" wrapText="1"/>
      <protection locked="0"/>
    </xf>
    <xf numFmtId="175" fontId="13" fillId="6" borderId="9" xfId="12" applyNumberFormat="1" applyFont="1" applyFill="1" applyBorder="1" applyAlignment="1" applyProtection="1">
      <alignment horizontal="center" vertical="center" wrapText="1"/>
      <protection locked="0"/>
    </xf>
    <xf numFmtId="0" fontId="31" fillId="0" borderId="3" xfId="0" applyFont="1" applyBorder="1" applyAlignment="1">
      <alignment horizontal="justify" vertical="center" wrapText="1"/>
    </xf>
    <xf numFmtId="0" fontId="31" fillId="0" borderId="13" xfId="0" applyFont="1" applyBorder="1" applyAlignment="1">
      <alignment horizontal="justify" vertical="center" wrapText="1"/>
    </xf>
    <xf numFmtId="9" fontId="13" fillId="26" borderId="19" xfId="12" applyFont="1" applyFill="1" applyBorder="1" applyAlignment="1" applyProtection="1">
      <alignment horizontal="center" vertical="center" wrapText="1"/>
      <protection locked="0"/>
    </xf>
    <xf numFmtId="9" fontId="15" fillId="21" borderId="9" xfId="0" applyNumberFormat="1" applyFont="1" applyFill="1" applyBorder="1" applyAlignment="1" applyProtection="1">
      <alignment horizontal="center" vertical="center" wrapText="1"/>
      <protection locked="0"/>
    </xf>
  </cellXfs>
  <cellStyles count="21">
    <cellStyle name="20% - Énfasis4" xfId="20" builtinId="42"/>
    <cellStyle name="Énfasis3" xfId="19" builtinId="37"/>
    <cellStyle name="Hipervínculo 2" xfId="15" xr:uid="{00000000-0005-0000-0000-000002000000}"/>
    <cellStyle name="KPT04" xfId="1" xr:uid="{00000000-0005-0000-0000-000003000000}"/>
    <cellStyle name="Millares 2" xfId="13" xr:uid="{00000000-0005-0000-0000-000004000000}"/>
    <cellStyle name="Millares 2 2 2" xfId="17" xr:uid="{00000000-0005-0000-0000-000005000000}"/>
    <cellStyle name="Moneda [0] 2" xfId="14" xr:uid="{00000000-0005-0000-0000-000006000000}"/>
    <cellStyle name="Moneda 2 2" xfId="16" xr:uid="{00000000-0005-0000-0000-000007000000}"/>
    <cellStyle name="Nivel 1,2.3,5,6,9" xfId="5" xr:uid="{00000000-0005-0000-0000-000008000000}"/>
    <cellStyle name="Nivel 7" xfId="6" xr:uid="{00000000-0005-0000-0000-000009000000}"/>
    <cellStyle name="Normal" xfId="0" builtinId="0"/>
    <cellStyle name="Normal 2" xfId="3" xr:uid="{00000000-0005-0000-0000-00000B000000}"/>
    <cellStyle name="Normal 2 2" xfId="4" xr:uid="{00000000-0005-0000-0000-00000C000000}"/>
    <cellStyle name="Normal 2 3" xfId="8" xr:uid="{00000000-0005-0000-0000-00000D000000}"/>
    <cellStyle name="Normal 2 4" xfId="11" xr:uid="{00000000-0005-0000-0000-00000E000000}"/>
    <cellStyle name="Normal 3" xfId="9" xr:uid="{00000000-0005-0000-0000-00000F000000}"/>
    <cellStyle name="Normal 3 3 2" xfId="18" xr:uid="{00000000-0005-0000-0000-000010000000}"/>
    <cellStyle name="Normal 4" xfId="7" xr:uid="{00000000-0005-0000-0000-000011000000}"/>
    <cellStyle name="Normal 4 2" xfId="10" xr:uid="{00000000-0005-0000-0000-000012000000}"/>
    <cellStyle name="Normal 5" xfId="2" xr:uid="{00000000-0005-0000-0000-000013000000}"/>
    <cellStyle name="Porcentaje" xfId="12" builtinId="5"/>
  </cellStyles>
  <dxfs count="0"/>
  <tableStyles count="0" defaultTableStyle="TableStyleMedium2" defaultPivotStyle="PivotStyleLight16"/>
  <colors>
    <mruColors>
      <color rgb="FFCC66FF"/>
      <color rgb="FFCCECFF"/>
      <color rgb="FFCCFFCC"/>
      <color rgb="FFFF33CC"/>
      <color rgb="FF99FFCC"/>
      <color rgb="FFCCFFFF"/>
      <color rgb="FFFF6D6D"/>
      <color rgb="FFFF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149226</xdr:colOff>
      <xdr:row>1</xdr:row>
      <xdr:rowOff>13190</xdr:rowOff>
    </xdr:from>
    <xdr:to>
      <xdr:col>0</xdr:col>
      <xdr:colOff>1687318</xdr:colOff>
      <xdr:row>4</xdr:row>
      <xdr:rowOff>9525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226" y="241790"/>
          <a:ext cx="1535824" cy="729760"/>
        </a:xfrm>
        <a:prstGeom prst="rect">
          <a:avLst/>
        </a:prstGeom>
      </xdr:spPr>
    </xdr:pic>
    <xdr:clientData/>
  </xdr:twoCellAnchor>
  <xdr:oneCellAnchor>
    <xdr:from>
      <xdr:col>15</xdr:col>
      <xdr:colOff>0</xdr:colOff>
      <xdr:row>0</xdr:row>
      <xdr:rowOff>0</xdr:rowOff>
    </xdr:from>
    <xdr:ext cx="476250" cy="476250"/>
    <xdr:sp macro="" textlink="">
      <xdr:nvSpPr>
        <xdr:cNvPr id="6" name="AutoShape 20" descr="Eliminar">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410700" y="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29</xdr:row>
      <xdr:rowOff>0</xdr:rowOff>
    </xdr:from>
    <xdr:to>
      <xdr:col>0</xdr:col>
      <xdr:colOff>476250</xdr:colOff>
      <xdr:row>30</xdr:row>
      <xdr:rowOff>251648</xdr:rowOff>
    </xdr:to>
    <xdr:sp macro="" textlink="">
      <xdr:nvSpPr>
        <xdr:cNvPr id="625" name="AutoShape 7" descr="Eliminar">
          <a:extLst>
            <a:ext uri="{FF2B5EF4-FFF2-40B4-BE49-F238E27FC236}">
              <a16:creationId xmlns:a16="http://schemas.microsoft.com/office/drawing/2014/main" id="{00000000-0008-0000-0000-000071020000}"/>
            </a:ext>
          </a:extLst>
        </xdr:cNvPr>
        <xdr:cNvSpPr>
          <a:spLocks noChangeAspect="1" noChangeArrowheads="1"/>
        </xdr:cNvSpPr>
      </xdr:nvSpPr>
      <xdr:spPr bwMode="auto">
        <a:xfrm>
          <a:off x="0" y="4886325"/>
          <a:ext cx="476250" cy="824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1242583</xdr:colOff>
      <xdr:row>1</xdr:row>
      <xdr:rowOff>79764</xdr:rowOff>
    </xdr:from>
    <xdr:to>
      <xdr:col>1</xdr:col>
      <xdr:colOff>2125991</xdr:colOff>
      <xdr:row>4</xdr:row>
      <xdr:rowOff>238125</xdr:rowOff>
    </xdr:to>
    <xdr:pic>
      <xdr:nvPicPr>
        <xdr:cNvPr id="9" name="1 Imagen">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0690" y="311085"/>
          <a:ext cx="883408" cy="87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0</xdr:row>
      <xdr:rowOff>0</xdr:rowOff>
    </xdr:from>
    <xdr:ext cx="476250" cy="476250"/>
    <xdr:sp macro="" textlink="">
      <xdr:nvSpPr>
        <xdr:cNvPr id="10" name="AutoShape 20" descr="Eliminar">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9410700" y="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21\PLAN%20DE%20ACCION\PLAN%20ACCION%20%202021%20FORMATO%20v1gobern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5">
          <cell r="Z5">
            <v>127071249624</v>
          </cell>
        </row>
      </sheetData>
      <sheetData sheetId="7">
        <row r="29">
          <cell r="G29">
            <v>301227119205.59802</v>
          </cell>
        </row>
      </sheetData>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ÒN"/>
      <sheetName val="Hoja1"/>
      <sheetName val="Hoja2"/>
    </sheetNames>
    <sheetDataSet>
      <sheetData sheetId="0" refreshError="1"/>
      <sheetData sheetId="1">
        <row r="4">
          <cell r="A4" t="str">
            <v>1. EQUIDAD</v>
          </cell>
          <cell r="F4" t="str">
            <v>1. Tolima, tierra de inclusión y bienestar</v>
          </cell>
        </row>
        <row r="5">
          <cell r="A5" t="str">
            <v>2. COMPETITIVIDAD</v>
          </cell>
          <cell r="F5" t="str">
            <v>2. Tolima, tierra de oportunidades</v>
          </cell>
        </row>
        <row r="6">
          <cell r="A6" t="str">
            <v>3. GOBERNABILIDAD</v>
          </cell>
          <cell r="F6" t="str">
            <v>3. Tolima, Gobierno de paz, unidad y reconciliación</v>
          </cell>
        </row>
        <row r="7">
          <cell r="A7" t="str">
            <v>4. SOSTENIBILIDAD</v>
          </cell>
          <cell r="F7" t="str">
            <v>4. Tolima, Territorio de conciencia ambiental</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I138"/>
  <sheetViews>
    <sheetView showGridLines="0" tabSelected="1" view="pageBreakPreview" topLeftCell="A12" zoomScale="10" zoomScaleNormal="56" zoomScaleSheetLayoutView="10" workbookViewId="0">
      <pane ySplit="3" topLeftCell="A15" activePane="bottomLeft" state="frozen"/>
      <selection activeCell="CB12" sqref="CB12"/>
      <selection pane="bottomLeft" activeCell="AG27" sqref="AG27"/>
    </sheetView>
  </sheetViews>
  <sheetFormatPr baseColWidth="10" defaultColWidth="11.42578125" defaultRowHeight="12.75" x14ac:dyDescent="0.2"/>
  <cols>
    <col min="1" max="1" width="25.85546875" style="1" customWidth="1"/>
    <col min="2" max="2" width="34.140625" style="1" customWidth="1"/>
    <col min="3" max="3" width="16.5703125" style="1" customWidth="1"/>
    <col min="4" max="8" width="13.85546875" style="1" customWidth="1"/>
    <col min="9" max="9" width="13.5703125" style="1" customWidth="1"/>
    <col min="10" max="10" width="10.85546875" style="1" customWidth="1"/>
    <col min="11" max="11" width="36" style="26" customWidth="1"/>
    <col min="12" max="12" width="59.140625" style="26" bestFit="1" customWidth="1"/>
    <col min="13" max="13" width="14.85546875" style="26" bestFit="1" customWidth="1"/>
    <col min="14" max="14" width="31.140625" style="1" customWidth="1"/>
    <col min="15" max="15" width="40.7109375" style="1" customWidth="1"/>
    <col min="16" max="16" width="20.140625" style="1" customWidth="1"/>
    <col min="17" max="17" width="47.5703125" style="1" hidden="1" customWidth="1"/>
    <col min="18" max="18" width="23.7109375" style="1" hidden="1" customWidth="1"/>
    <col min="19" max="19" width="49.7109375" style="1" hidden="1" customWidth="1"/>
    <col min="20" max="20" width="30.85546875" style="1" hidden="1" customWidth="1"/>
    <col min="21" max="21" width="15.42578125" style="28" hidden="1" customWidth="1"/>
    <col min="22" max="27" width="10.42578125" style="26" customWidth="1"/>
    <col min="28" max="28" width="14.42578125" style="26" customWidth="1"/>
    <col min="29" max="29" width="12.85546875" style="26" customWidth="1"/>
    <col min="30" max="30" width="10.28515625" style="29" customWidth="1"/>
    <col min="31" max="31" width="11.5703125" style="30" customWidth="1"/>
    <col min="32" max="32" width="12.28515625" style="30" customWidth="1"/>
    <col min="33" max="33" width="49.7109375" style="27" customWidth="1"/>
    <col min="34" max="34" width="10.42578125" style="30" customWidth="1"/>
    <col min="35" max="35" width="8.28515625" style="122" customWidth="1"/>
    <col min="36" max="36" width="9" style="110" customWidth="1"/>
    <col min="37" max="37" width="9.7109375" style="267" customWidth="1"/>
    <col min="38" max="38" width="9.85546875" style="31" customWidth="1"/>
    <col min="39" max="39" width="9.85546875" style="32" customWidth="1"/>
    <col min="40" max="40" width="15.7109375" style="26" customWidth="1"/>
    <col min="41" max="41" width="72" style="27" customWidth="1"/>
    <col min="42" max="42" width="58.28515625" style="26" customWidth="1"/>
    <col min="43" max="43" width="28" style="33" customWidth="1"/>
    <col min="44" max="44" width="43.5703125" style="27" customWidth="1"/>
    <col min="45" max="45" width="29.7109375" style="27" customWidth="1"/>
    <col min="46" max="46" width="21.140625" style="27" customWidth="1"/>
    <col min="47" max="47" width="26.28515625" style="76" hidden="1" customWidth="1"/>
    <col min="48" max="48" width="38.5703125" style="27" customWidth="1"/>
    <col min="49" max="49" width="19.140625" style="27" hidden="1" customWidth="1"/>
    <col min="50" max="50" width="30.28515625" style="27" hidden="1" customWidth="1"/>
    <col min="51" max="51" width="27.140625" style="27" hidden="1" customWidth="1"/>
    <col min="52" max="52" width="33.7109375" style="27" hidden="1" customWidth="1"/>
    <col min="53" max="54" width="20.140625" style="27" hidden="1" customWidth="1"/>
    <col min="55" max="55" width="15.140625" style="27" hidden="1" customWidth="1"/>
    <col min="56" max="56" width="17" style="27" hidden="1" customWidth="1"/>
    <col min="57" max="57" width="14.42578125" style="27" hidden="1" customWidth="1"/>
    <col min="58" max="58" width="16" style="27" hidden="1" customWidth="1"/>
    <col min="59" max="59" width="20.140625" style="27" hidden="1" customWidth="1"/>
    <col min="60" max="60" width="16.85546875" style="27" hidden="1" customWidth="1"/>
    <col min="61" max="61" width="19.28515625" style="27" hidden="1" customWidth="1"/>
    <col min="62" max="62" width="16" style="27" hidden="1" customWidth="1"/>
    <col min="63" max="63" width="19.7109375" style="27" hidden="1" customWidth="1"/>
    <col min="64" max="64" width="15.140625" style="27" hidden="1" customWidth="1"/>
    <col min="65" max="65" width="41.28515625" style="27" hidden="1" customWidth="1"/>
    <col min="66" max="66" width="23.5703125" style="79" customWidth="1"/>
    <col min="67" max="67" width="27.5703125" style="1" hidden="1" customWidth="1"/>
    <col min="68" max="68" width="26.85546875" style="1" hidden="1" customWidth="1"/>
    <col min="69" max="69" width="22.28515625" style="1" hidden="1" customWidth="1"/>
    <col min="70" max="70" width="23.7109375" style="1" hidden="1" customWidth="1"/>
    <col min="71" max="71" width="24.7109375" style="1" hidden="1" customWidth="1"/>
    <col min="72" max="72" width="26.28515625" style="1" hidden="1" customWidth="1"/>
    <col min="73" max="73" width="24.140625" style="1" hidden="1" customWidth="1"/>
    <col min="74" max="74" width="28.42578125" style="1" hidden="1" customWidth="1"/>
    <col min="75" max="75" width="19.85546875" style="1" hidden="1" customWidth="1"/>
    <col min="76" max="76" width="15.5703125" style="1" hidden="1" customWidth="1"/>
    <col min="77" max="77" width="17.28515625" style="1" customWidth="1"/>
    <col min="78" max="78" width="20" style="1" customWidth="1"/>
    <col min="79" max="79" width="21.5703125" style="1" customWidth="1"/>
    <col min="80" max="80" width="19.85546875" style="1" customWidth="1"/>
    <col min="81" max="81" width="27.5703125" style="1" hidden="1" customWidth="1"/>
    <col min="82" max="82" width="34.140625" style="1" hidden="1" customWidth="1"/>
    <col min="83" max="83" width="22.28515625" style="1" hidden="1" customWidth="1"/>
    <col min="84" max="84" width="23.7109375" style="1" hidden="1" customWidth="1"/>
    <col min="85" max="85" width="24.7109375" style="1" hidden="1" customWidth="1"/>
    <col min="86" max="86" width="26.28515625" style="1" customWidth="1"/>
    <col min="87" max="87" width="24.140625" style="1" hidden="1" customWidth="1"/>
    <col min="88" max="88" width="18" style="1" hidden="1" customWidth="1"/>
    <col min="89" max="89" width="19.85546875" style="1" hidden="1" customWidth="1"/>
    <col min="90" max="90" width="17.28515625" style="1" hidden="1" customWidth="1"/>
    <col min="91" max="91" width="17.7109375" style="1" customWidth="1"/>
    <col min="92" max="92" width="18.140625" style="1" hidden="1" customWidth="1"/>
    <col min="93" max="93" width="32.28515625" style="1" customWidth="1"/>
    <col min="94" max="94" width="27" style="1" customWidth="1"/>
    <col min="95" max="95" width="27.5703125" style="1" hidden="1" customWidth="1"/>
    <col min="96" max="96" width="24.85546875" style="1" hidden="1" customWidth="1"/>
    <col min="97" max="97" width="22.28515625" style="1" hidden="1" customWidth="1"/>
    <col min="98" max="98" width="23.7109375" style="1" hidden="1" customWidth="1"/>
    <col min="99" max="99" width="18" style="1" hidden="1" customWidth="1"/>
    <col min="100" max="100" width="19.42578125" style="1" hidden="1" customWidth="1"/>
    <col min="101" max="101" width="24.140625" style="1" hidden="1" customWidth="1"/>
    <col min="102" max="102" width="18" style="1" hidden="1" customWidth="1"/>
    <col min="103" max="103" width="19.85546875" style="1" hidden="1" customWidth="1"/>
    <col min="104" max="104" width="17.28515625" style="1" hidden="1" customWidth="1"/>
    <col min="105" max="105" width="20.85546875" style="1" customWidth="1"/>
    <col min="106" max="106" width="18.140625" style="1" customWidth="1"/>
    <col min="107" max="107" width="24.140625" style="1" customWidth="1"/>
    <col min="108" max="108" width="18.42578125" style="1" customWidth="1"/>
    <col min="109" max="109" width="27.5703125" style="1" hidden="1" customWidth="1"/>
    <col min="110" max="110" width="24.85546875" style="1" hidden="1" customWidth="1"/>
    <col min="111" max="111" width="22.28515625" style="1" hidden="1" customWidth="1"/>
    <col min="112" max="112" width="23.7109375" style="1" hidden="1" customWidth="1"/>
    <col min="113" max="113" width="24.7109375" style="1" hidden="1" customWidth="1"/>
    <col min="114" max="114" width="26.28515625" style="1" hidden="1" customWidth="1"/>
    <col min="115" max="115" width="24.140625" style="1" hidden="1" customWidth="1"/>
    <col min="116" max="116" width="18" style="1" hidden="1" customWidth="1"/>
    <col min="117" max="117" width="19.85546875" style="1" hidden="1" customWidth="1"/>
    <col min="118" max="118" width="17.28515625" style="1" hidden="1" customWidth="1"/>
    <col min="119" max="119" width="15.42578125" style="1" bestFit="1" customWidth="1"/>
    <col min="120" max="120" width="16.85546875" style="1" customWidth="1"/>
    <col min="121" max="121" width="24.85546875" style="1" customWidth="1"/>
    <col min="122" max="122" width="22.140625" style="1" customWidth="1"/>
    <col min="123" max="123" width="27.5703125" style="1" hidden="1" customWidth="1"/>
    <col min="124" max="124" width="24.85546875" style="1" hidden="1" customWidth="1"/>
    <col min="125" max="125" width="22.28515625" style="1" hidden="1" customWidth="1"/>
    <col min="126" max="126" width="23.7109375" style="1" hidden="1" customWidth="1"/>
    <col min="127" max="127" width="24.7109375" style="1" hidden="1" customWidth="1"/>
    <col min="128" max="128" width="26.28515625" style="1" hidden="1" customWidth="1"/>
    <col min="129" max="129" width="24.140625" style="1" hidden="1" customWidth="1"/>
    <col min="130" max="130" width="28.42578125" style="1" hidden="1" customWidth="1"/>
    <col min="131" max="131" width="19.85546875" style="1" hidden="1" customWidth="1"/>
    <col min="132" max="132" width="17.28515625" style="1" hidden="1" customWidth="1"/>
    <col min="133" max="133" width="15.42578125" style="1" bestFit="1" customWidth="1"/>
    <col min="134" max="134" width="16.7109375" style="1" customWidth="1"/>
    <col min="135" max="135" width="25.5703125" style="1" customWidth="1"/>
    <col min="136" max="136" width="26.7109375" style="34" customWidth="1"/>
    <col min="137" max="137" width="52" style="35" customWidth="1"/>
    <col min="138" max="138" width="24.7109375" style="33" bestFit="1" customWidth="1"/>
    <col min="139" max="16384" width="11.42578125" style="2"/>
  </cols>
  <sheetData>
    <row r="1" spans="1:139" ht="18" customHeight="1" x14ac:dyDescent="0.2">
      <c r="AE1" s="39"/>
      <c r="AF1" s="39"/>
      <c r="AH1" s="39"/>
      <c r="AK1" s="266"/>
      <c r="AL1" s="40"/>
      <c r="EF1" s="41"/>
    </row>
    <row r="2" spans="1:139" ht="19.5" customHeight="1" x14ac:dyDescent="0.2">
      <c r="B2" s="416" t="s">
        <v>98</v>
      </c>
      <c r="C2" s="417"/>
      <c r="D2" s="413" t="s">
        <v>99</v>
      </c>
      <c r="E2" s="414"/>
      <c r="F2" s="414"/>
      <c r="G2" s="414"/>
      <c r="H2" s="414"/>
      <c r="I2" s="414"/>
      <c r="J2" s="414"/>
      <c r="K2" s="415"/>
      <c r="L2" s="407" t="s">
        <v>69</v>
      </c>
      <c r="M2" s="407"/>
      <c r="N2" s="407"/>
      <c r="O2" s="407"/>
      <c r="P2" s="408"/>
      <c r="Q2" s="409"/>
      <c r="R2" s="409"/>
      <c r="S2" s="409"/>
      <c r="T2" s="409"/>
      <c r="U2" s="431"/>
      <c r="V2" s="431"/>
      <c r="W2" s="431"/>
      <c r="X2" s="431"/>
      <c r="Y2" s="431"/>
      <c r="Z2" s="431"/>
      <c r="AA2" s="431"/>
      <c r="AB2" s="431"/>
      <c r="AE2" s="39"/>
      <c r="AF2" s="39"/>
      <c r="AH2" s="39"/>
      <c r="AK2" s="266"/>
      <c r="AL2" s="40"/>
      <c r="EF2" s="41"/>
    </row>
    <row r="3" spans="1:139" ht="21.75" customHeight="1" x14ac:dyDescent="0.2">
      <c r="B3" s="418"/>
      <c r="C3" s="419"/>
      <c r="D3" s="410" t="s">
        <v>100</v>
      </c>
      <c r="E3" s="411"/>
      <c r="F3" s="411"/>
      <c r="G3" s="411"/>
      <c r="H3" s="411"/>
      <c r="I3" s="411"/>
      <c r="J3" s="411"/>
      <c r="K3" s="412"/>
      <c r="L3" s="407" t="s">
        <v>70</v>
      </c>
      <c r="M3" s="407"/>
      <c r="N3" s="407"/>
      <c r="O3" s="407"/>
      <c r="P3" s="432"/>
      <c r="Q3" s="433"/>
      <c r="R3" s="433"/>
      <c r="S3" s="433"/>
      <c r="T3" s="433"/>
      <c r="U3" s="431"/>
      <c r="V3" s="431"/>
      <c r="W3" s="431"/>
      <c r="X3" s="431"/>
      <c r="Y3" s="431"/>
      <c r="Z3" s="431"/>
      <c r="AA3" s="431"/>
      <c r="AB3" s="431"/>
      <c r="AE3" s="39"/>
      <c r="AF3" s="39"/>
      <c r="AH3" s="39"/>
      <c r="AK3" s="266"/>
      <c r="AL3" s="40"/>
      <c r="EF3" s="41"/>
    </row>
    <row r="4" spans="1:139" ht="16.5" customHeight="1" x14ac:dyDescent="0.2">
      <c r="B4" s="418"/>
      <c r="C4" s="419"/>
      <c r="D4" s="422" t="s">
        <v>101</v>
      </c>
      <c r="E4" s="423"/>
      <c r="F4" s="423"/>
      <c r="G4" s="423"/>
      <c r="H4" s="423"/>
      <c r="I4" s="423"/>
      <c r="J4" s="423"/>
      <c r="K4" s="424"/>
      <c r="L4" s="407" t="s">
        <v>71</v>
      </c>
      <c r="M4" s="407"/>
      <c r="N4" s="407"/>
      <c r="O4" s="407"/>
      <c r="P4" s="408"/>
      <c r="Q4" s="409"/>
      <c r="R4" s="409"/>
      <c r="S4" s="409"/>
      <c r="T4" s="409"/>
      <c r="U4" s="431"/>
      <c r="V4" s="431"/>
      <c r="W4" s="431"/>
      <c r="X4" s="431"/>
      <c r="Y4" s="431"/>
      <c r="Z4" s="431"/>
      <c r="AA4" s="431"/>
      <c r="AB4" s="431"/>
      <c r="AE4" s="39"/>
      <c r="AF4" s="39"/>
      <c r="AH4" s="39"/>
      <c r="AK4" s="266"/>
      <c r="AL4" s="40"/>
      <c r="EF4" s="41"/>
    </row>
    <row r="5" spans="1:139" ht="21.75" customHeight="1" x14ac:dyDescent="0.2">
      <c r="B5" s="418"/>
      <c r="C5" s="419"/>
      <c r="D5" s="425"/>
      <c r="E5" s="426"/>
      <c r="F5" s="426"/>
      <c r="G5" s="426"/>
      <c r="H5" s="426"/>
      <c r="I5" s="426"/>
      <c r="J5" s="426"/>
      <c r="K5" s="427"/>
      <c r="L5" s="407" t="s">
        <v>72</v>
      </c>
      <c r="M5" s="407"/>
      <c r="N5" s="407"/>
      <c r="O5" s="407"/>
      <c r="P5" s="408"/>
      <c r="Q5" s="409"/>
      <c r="R5" s="409"/>
      <c r="S5" s="409"/>
      <c r="T5" s="409"/>
      <c r="U5" s="431"/>
      <c r="V5" s="431"/>
      <c r="W5" s="431"/>
      <c r="X5" s="431"/>
      <c r="Y5" s="431"/>
      <c r="Z5" s="431"/>
      <c r="AA5" s="431"/>
      <c r="AB5" s="431"/>
      <c r="AE5" s="39"/>
      <c r="AF5" s="39"/>
      <c r="AH5" s="39"/>
      <c r="AK5" s="266"/>
      <c r="AL5" s="40"/>
      <c r="EF5" s="41"/>
    </row>
    <row r="6" spans="1:139" ht="22.5" customHeight="1" x14ac:dyDescent="0.2">
      <c r="B6" s="420"/>
      <c r="C6" s="421"/>
      <c r="D6" s="413" t="s">
        <v>102</v>
      </c>
      <c r="E6" s="414"/>
      <c r="F6" s="414"/>
      <c r="G6" s="414"/>
      <c r="H6" s="414"/>
      <c r="I6" s="414"/>
      <c r="J6" s="414"/>
      <c r="K6" s="415"/>
      <c r="L6" s="407" t="s">
        <v>73</v>
      </c>
      <c r="M6" s="407"/>
      <c r="N6" s="407"/>
      <c r="O6" s="407"/>
      <c r="P6" s="408"/>
      <c r="Q6" s="409"/>
      <c r="R6" s="409"/>
      <c r="S6" s="409"/>
      <c r="T6" s="409"/>
      <c r="U6" s="431"/>
      <c r="V6" s="431"/>
      <c r="W6" s="431"/>
      <c r="X6" s="431"/>
      <c r="Y6" s="431"/>
      <c r="Z6" s="431"/>
      <c r="AA6" s="431"/>
      <c r="AB6" s="431"/>
      <c r="AE6" s="39"/>
      <c r="AF6" s="39"/>
      <c r="AH6" s="39"/>
      <c r="AK6" s="266"/>
      <c r="AL6" s="40"/>
      <c r="EF6" s="41"/>
    </row>
    <row r="7" spans="1:139" x14ac:dyDescent="0.2">
      <c r="AE7" s="39"/>
      <c r="AF7" s="39"/>
      <c r="AH7" s="39"/>
      <c r="AK7" s="266"/>
      <c r="AL7" s="40"/>
      <c r="EF7" s="41"/>
    </row>
    <row r="8" spans="1:139" s="3" customFormat="1" x14ac:dyDescent="0.2">
      <c r="A8" s="109"/>
      <c r="B8" s="109"/>
      <c r="C8" s="109"/>
      <c r="D8" s="109"/>
      <c r="E8" s="109"/>
      <c r="F8" s="109"/>
      <c r="G8" s="109"/>
      <c r="H8" s="109"/>
      <c r="I8" s="109"/>
      <c r="J8" s="109"/>
      <c r="K8" s="110"/>
      <c r="L8" s="110"/>
      <c r="M8" s="110"/>
      <c r="N8" s="109"/>
      <c r="O8" s="109"/>
      <c r="P8" s="109"/>
      <c r="Q8" s="109"/>
      <c r="R8" s="109"/>
      <c r="S8" s="109"/>
      <c r="T8" s="109"/>
      <c r="U8" s="111"/>
      <c r="V8" s="110"/>
      <c r="W8" s="110"/>
      <c r="X8" s="110"/>
      <c r="Y8" s="110"/>
      <c r="Z8" s="110"/>
      <c r="AA8" s="110"/>
      <c r="AB8" s="110"/>
      <c r="AC8" s="110"/>
      <c r="AD8" s="112"/>
      <c r="AE8" s="113"/>
      <c r="AF8" s="113"/>
      <c r="AG8" s="114"/>
      <c r="AH8" s="113"/>
      <c r="AI8" s="122"/>
      <c r="AJ8" s="110"/>
      <c r="AK8" s="267"/>
      <c r="AL8" s="113"/>
      <c r="AM8" s="115"/>
      <c r="AN8" s="110"/>
      <c r="AO8" s="114"/>
      <c r="AP8" s="110"/>
      <c r="AQ8" s="116"/>
      <c r="AR8" s="114"/>
      <c r="AS8" s="114"/>
      <c r="AT8" s="114"/>
      <c r="AU8" s="117"/>
      <c r="AV8" s="114"/>
      <c r="AW8" s="114"/>
      <c r="AX8" s="114"/>
      <c r="AY8" s="114"/>
      <c r="AZ8" s="114"/>
      <c r="BA8" s="114"/>
      <c r="BB8" s="114"/>
      <c r="BC8" s="114"/>
      <c r="BD8" s="114"/>
      <c r="BE8" s="114"/>
      <c r="BF8" s="114"/>
      <c r="BG8" s="114"/>
      <c r="BH8" s="114"/>
      <c r="BI8" s="114"/>
      <c r="BJ8" s="114"/>
      <c r="BK8" s="114"/>
      <c r="BL8" s="114"/>
      <c r="BM8" s="114"/>
      <c r="BN8" s="118"/>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19"/>
      <c r="EG8" s="120"/>
      <c r="EH8" s="116"/>
    </row>
    <row r="9" spans="1:139" s="3" customFormat="1" ht="19.5" customHeight="1" x14ac:dyDescent="0.2">
      <c r="A9" s="437" t="s">
        <v>74</v>
      </c>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438"/>
      <c r="CJ9" s="438"/>
      <c r="CK9" s="438"/>
      <c r="CL9" s="438"/>
      <c r="CM9" s="438"/>
      <c r="CN9" s="438"/>
      <c r="CO9" s="438"/>
      <c r="CP9" s="438"/>
      <c r="CQ9" s="438"/>
      <c r="CR9" s="438"/>
      <c r="CS9" s="438"/>
      <c r="CT9" s="438"/>
      <c r="CU9" s="438"/>
      <c r="CV9" s="438"/>
      <c r="CW9" s="438"/>
      <c r="CX9" s="438"/>
      <c r="CY9" s="438"/>
      <c r="CZ9" s="438"/>
      <c r="DA9" s="438"/>
      <c r="DB9" s="438"/>
      <c r="DC9" s="438"/>
      <c r="DD9" s="438"/>
      <c r="DE9" s="438"/>
      <c r="DF9" s="438"/>
      <c r="DG9" s="438"/>
      <c r="DH9" s="438"/>
      <c r="DI9" s="438"/>
      <c r="DJ9" s="438"/>
      <c r="DK9" s="438"/>
      <c r="DL9" s="438"/>
      <c r="DM9" s="438"/>
      <c r="DN9" s="438"/>
      <c r="DO9" s="438"/>
      <c r="DP9" s="438"/>
      <c r="DQ9" s="438"/>
      <c r="DR9" s="438"/>
      <c r="DS9" s="438"/>
      <c r="DT9" s="438"/>
      <c r="DU9" s="438"/>
      <c r="DV9" s="438"/>
      <c r="DW9" s="438"/>
      <c r="DX9" s="438"/>
      <c r="DY9" s="438"/>
      <c r="DZ9" s="438"/>
      <c r="EA9" s="438"/>
      <c r="EB9" s="438"/>
      <c r="EC9" s="438"/>
      <c r="ED9" s="438"/>
      <c r="EE9" s="438"/>
      <c r="EF9" s="438"/>
      <c r="EG9" s="438"/>
      <c r="EH9" s="439"/>
      <c r="EI9" s="2"/>
    </row>
    <row r="10" spans="1:139" s="3" customFormat="1" ht="24.75" customHeight="1" x14ac:dyDescent="0.2">
      <c r="A10" s="440" t="s">
        <v>188</v>
      </c>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1"/>
      <c r="DJ10" s="441"/>
      <c r="DK10" s="441"/>
      <c r="DL10" s="441"/>
      <c r="DM10" s="441"/>
      <c r="DN10" s="441"/>
      <c r="DO10" s="441"/>
      <c r="DP10" s="441"/>
      <c r="DQ10" s="441"/>
      <c r="DR10" s="441"/>
      <c r="DS10" s="441"/>
      <c r="DT10" s="441"/>
      <c r="DU10" s="441"/>
      <c r="DV10" s="441"/>
      <c r="DW10" s="441"/>
      <c r="DX10" s="441"/>
      <c r="DY10" s="441"/>
      <c r="DZ10" s="441"/>
      <c r="EA10" s="441"/>
      <c r="EB10" s="441"/>
      <c r="EC10" s="441"/>
      <c r="ED10" s="441"/>
      <c r="EE10" s="441"/>
      <c r="EF10" s="441"/>
      <c r="EG10" s="441"/>
      <c r="EH10" s="442"/>
      <c r="EI10" s="2"/>
    </row>
    <row r="11" spans="1:139" s="4" customFormat="1" ht="37.5" customHeight="1" x14ac:dyDescent="0.2">
      <c r="A11" s="382" t="s">
        <v>89</v>
      </c>
      <c r="B11" s="382" t="s">
        <v>76</v>
      </c>
      <c r="C11" s="428" t="s">
        <v>77</v>
      </c>
      <c r="D11" s="382" t="s">
        <v>90</v>
      </c>
      <c r="E11" s="434" t="s">
        <v>78</v>
      </c>
      <c r="F11" s="434" t="s">
        <v>79</v>
      </c>
      <c r="G11" s="434" t="s">
        <v>80</v>
      </c>
      <c r="H11" s="434" t="s">
        <v>81</v>
      </c>
      <c r="I11" s="382" t="s">
        <v>95</v>
      </c>
      <c r="J11" s="382" t="s">
        <v>96</v>
      </c>
      <c r="K11" s="382" t="s">
        <v>82</v>
      </c>
      <c r="L11" s="382" t="s">
        <v>83</v>
      </c>
      <c r="M11" s="382" t="s">
        <v>91</v>
      </c>
      <c r="N11" s="382" t="s">
        <v>105</v>
      </c>
      <c r="O11" s="382" t="s">
        <v>84</v>
      </c>
      <c r="P11" s="382" t="s">
        <v>85</v>
      </c>
      <c r="Q11" s="382" t="s">
        <v>86</v>
      </c>
      <c r="R11" s="382" t="s">
        <v>147</v>
      </c>
      <c r="S11" s="382" t="s">
        <v>148</v>
      </c>
      <c r="T11" s="382" t="s">
        <v>149</v>
      </c>
      <c r="U11" s="382" t="s">
        <v>87</v>
      </c>
      <c r="V11" s="382" t="s">
        <v>22</v>
      </c>
      <c r="W11" s="382" t="s">
        <v>88</v>
      </c>
      <c r="X11" s="428" t="s">
        <v>157</v>
      </c>
      <c r="Y11" s="428" t="s">
        <v>158</v>
      </c>
      <c r="Z11" s="428" t="s">
        <v>159</v>
      </c>
      <c r="AA11" s="428" t="s">
        <v>146</v>
      </c>
      <c r="AB11" s="428" t="s">
        <v>23</v>
      </c>
      <c r="AC11" s="364" t="s">
        <v>75</v>
      </c>
      <c r="AD11" s="365"/>
      <c r="AE11" s="365"/>
      <c r="AF11" s="366"/>
      <c r="AG11" s="382" t="s">
        <v>106</v>
      </c>
      <c r="AH11" s="389" t="s">
        <v>24</v>
      </c>
      <c r="AI11" s="376" t="s">
        <v>25</v>
      </c>
      <c r="AJ11" s="377"/>
      <c r="AK11" s="377"/>
      <c r="AL11" s="377"/>
      <c r="AM11" s="378"/>
      <c r="AN11" s="382" t="s">
        <v>26</v>
      </c>
      <c r="AO11" s="382" t="s">
        <v>21</v>
      </c>
      <c r="AP11" s="382" t="s">
        <v>11</v>
      </c>
      <c r="AQ11" s="382" t="s">
        <v>97</v>
      </c>
      <c r="AR11" s="385" t="s">
        <v>27</v>
      </c>
      <c r="AS11" s="386"/>
      <c r="AT11" s="386"/>
      <c r="AU11" s="386"/>
      <c r="AV11" s="375" t="s">
        <v>12</v>
      </c>
      <c r="AW11" s="375"/>
      <c r="AX11" s="375"/>
      <c r="AY11" s="375"/>
      <c r="AZ11" s="375"/>
      <c r="BA11" s="392" t="s">
        <v>17</v>
      </c>
      <c r="BB11" s="392"/>
      <c r="BC11" s="392"/>
      <c r="BD11" s="392"/>
      <c r="BE11" s="392"/>
      <c r="BF11" s="392"/>
      <c r="BG11" s="392"/>
      <c r="BH11" s="392"/>
      <c r="BI11" s="392"/>
      <c r="BJ11" s="392"/>
      <c r="BK11" s="392"/>
      <c r="BL11" s="392"/>
      <c r="BM11" s="443" t="s">
        <v>19</v>
      </c>
      <c r="BN11" s="459" t="s">
        <v>18</v>
      </c>
      <c r="BO11" s="460"/>
      <c r="BP11" s="460"/>
      <c r="BQ11" s="460"/>
      <c r="BR11" s="460"/>
      <c r="BS11" s="460"/>
      <c r="BT11" s="460"/>
      <c r="BU11" s="460"/>
      <c r="BV11" s="460"/>
      <c r="BW11" s="460"/>
      <c r="BX11" s="460"/>
      <c r="BY11" s="460"/>
      <c r="BZ11" s="460"/>
      <c r="CA11" s="460"/>
      <c r="CB11" s="460"/>
      <c r="CC11" s="460"/>
      <c r="CD11" s="460"/>
      <c r="CE11" s="460"/>
      <c r="CF11" s="460"/>
      <c r="CG11" s="460"/>
      <c r="CH11" s="460"/>
      <c r="CI11" s="460"/>
      <c r="CJ11" s="460"/>
      <c r="CK11" s="460"/>
      <c r="CL11" s="460"/>
      <c r="CM11" s="460"/>
      <c r="CN11" s="460"/>
      <c r="CO11" s="460"/>
      <c r="CP11" s="460"/>
      <c r="CQ11" s="460"/>
      <c r="CR11" s="460"/>
      <c r="CS11" s="460"/>
      <c r="CT11" s="460"/>
      <c r="CU11" s="460"/>
      <c r="CV11" s="460"/>
      <c r="CW11" s="460"/>
      <c r="CX11" s="460"/>
      <c r="CY11" s="460"/>
      <c r="CZ11" s="460"/>
      <c r="DA11" s="460"/>
      <c r="DB11" s="460"/>
      <c r="DC11" s="460"/>
      <c r="DD11" s="460"/>
      <c r="DE11" s="460"/>
      <c r="DF11" s="460"/>
      <c r="DG11" s="460"/>
      <c r="DH11" s="460"/>
      <c r="DI11" s="460"/>
      <c r="DJ11" s="460"/>
      <c r="DK11" s="460"/>
      <c r="DL11" s="460"/>
      <c r="DM11" s="460"/>
      <c r="DN11" s="460"/>
      <c r="DO11" s="460"/>
      <c r="DP11" s="460"/>
      <c r="DQ11" s="460"/>
      <c r="DR11" s="460"/>
      <c r="DS11" s="460"/>
      <c r="DT11" s="460"/>
      <c r="DU11" s="460"/>
      <c r="DV11" s="460"/>
      <c r="DW11" s="460"/>
      <c r="DX11" s="460"/>
      <c r="DY11" s="460"/>
      <c r="DZ11" s="460"/>
      <c r="EA11" s="460"/>
      <c r="EB11" s="460"/>
      <c r="EC11" s="460"/>
      <c r="ED11" s="460"/>
      <c r="EE11" s="460"/>
      <c r="EF11" s="461"/>
      <c r="EG11" s="445" t="s">
        <v>16</v>
      </c>
      <c r="EH11" s="382" t="s">
        <v>28</v>
      </c>
    </row>
    <row r="12" spans="1:139" s="5" customFormat="1" ht="33" customHeight="1" x14ac:dyDescent="0.25">
      <c r="A12" s="383"/>
      <c r="B12" s="383"/>
      <c r="C12" s="429"/>
      <c r="D12" s="383"/>
      <c r="E12" s="435"/>
      <c r="F12" s="435"/>
      <c r="G12" s="435"/>
      <c r="H12" s="435"/>
      <c r="I12" s="383"/>
      <c r="J12" s="383"/>
      <c r="K12" s="383"/>
      <c r="L12" s="383"/>
      <c r="M12" s="383"/>
      <c r="N12" s="383"/>
      <c r="O12" s="383"/>
      <c r="P12" s="383"/>
      <c r="Q12" s="383"/>
      <c r="R12" s="383"/>
      <c r="S12" s="383"/>
      <c r="T12" s="383"/>
      <c r="U12" s="383"/>
      <c r="V12" s="383"/>
      <c r="W12" s="383"/>
      <c r="X12" s="429"/>
      <c r="Y12" s="429"/>
      <c r="Z12" s="429"/>
      <c r="AA12" s="429"/>
      <c r="AB12" s="429"/>
      <c r="AC12" s="367" t="s">
        <v>103</v>
      </c>
      <c r="AD12" s="369" t="s">
        <v>104</v>
      </c>
      <c r="AE12" s="371" t="s">
        <v>29</v>
      </c>
      <c r="AF12" s="371" t="s">
        <v>30</v>
      </c>
      <c r="AG12" s="383"/>
      <c r="AH12" s="390"/>
      <c r="AI12" s="379"/>
      <c r="AJ12" s="380"/>
      <c r="AK12" s="380"/>
      <c r="AL12" s="380"/>
      <c r="AM12" s="381"/>
      <c r="AN12" s="383"/>
      <c r="AO12" s="383"/>
      <c r="AP12" s="383"/>
      <c r="AQ12" s="383"/>
      <c r="AR12" s="387" t="s">
        <v>31</v>
      </c>
      <c r="AS12" s="387" t="s">
        <v>8</v>
      </c>
      <c r="AT12" s="387" t="s">
        <v>10</v>
      </c>
      <c r="AU12" s="360" t="s">
        <v>9</v>
      </c>
      <c r="AV12" s="373" t="s">
        <v>32</v>
      </c>
      <c r="AW12" s="373" t="s">
        <v>6</v>
      </c>
      <c r="AX12" s="373" t="s">
        <v>7</v>
      </c>
      <c r="AY12" s="373" t="s">
        <v>92</v>
      </c>
      <c r="AZ12" s="373" t="s">
        <v>0</v>
      </c>
      <c r="BA12" s="362" t="s">
        <v>3</v>
      </c>
      <c r="BB12" s="362" t="s">
        <v>33</v>
      </c>
      <c r="BC12" s="362" t="s">
        <v>15</v>
      </c>
      <c r="BD12" s="362" t="s">
        <v>34</v>
      </c>
      <c r="BE12" s="362" t="s">
        <v>35</v>
      </c>
      <c r="BF12" s="362" t="s">
        <v>36</v>
      </c>
      <c r="BG12" s="362" t="s">
        <v>37</v>
      </c>
      <c r="BH12" s="362" t="s">
        <v>38</v>
      </c>
      <c r="BI12" s="362" t="s">
        <v>39</v>
      </c>
      <c r="BJ12" s="362" t="s">
        <v>40</v>
      </c>
      <c r="BK12" s="362" t="s">
        <v>41</v>
      </c>
      <c r="BL12" s="457" t="s">
        <v>42</v>
      </c>
      <c r="BM12" s="444"/>
      <c r="BN12" s="454" t="s">
        <v>43</v>
      </c>
      <c r="BO12" s="455"/>
      <c r="BP12" s="455"/>
      <c r="BQ12" s="455"/>
      <c r="BR12" s="455"/>
      <c r="BS12" s="455"/>
      <c r="BT12" s="455"/>
      <c r="BU12" s="455"/>
      <c r="BV12" s="455"/>
      <c r="BW12" s="455"/>
      <c r="BX12" s="455"/>
      <c r="BY12" s="455"/>
      <c r="BZ12" s="455"/>
      <c r="CA12" s="456"/>
      <c r="CB12" s="446" t="s">
        <v>44</v>
      </c>
      <c r="CC12" s="447"/>
      <c r="CD12" s="447"/>
      <c r="CE12" s="447"/>
      <c r="CF12" s="447"/>
      <c r="CG12" s="447"/>
      <c r="CH12" s="447"/>
      <c r="CI12" s="447"/>
      <c r="CJ12" s="447"/>
      <c r="CK12" s="447"/>
      <c r="CL12" s="447"/>
      <c r="CM12" s="447"/>
      <c r="CN12" s="447"/>
      <c r="CO12" s="448"/>
      <c r="CP12" s="449" t="s">
        <v>45</v>
      </c>
      <c r="CQ12" s="450"/>
      <c r="CR12" s="450"/>
      <c r="CS12" s="450"/>
      <c r="CT12" s="450"/>
      <c r="CU12" s="450"/>
      <c r="CV12" s="450"/>
      <c r="CW12" s="450"/>
      <c r="CX12" s="450"/>
      <c r="CY12" s="450"/>
      <c r="CZ12" s="450"/>
      <c r="DA12" s="450"/>
      <c r="DB12" s="450"/>
      <c r="DC12" s="451"/>
      <c r="DD12" s="452" t="s">
        <v>46</v>
      </c>
      <c r="DE12" s="453"/>
      <c r="DF12" s="453"/>
      <c r="DG12" s="453"/>
      <c r="DH12" s="453"/>
      <c r="DI12" s="453"/>
      <c r="DJ12" s="453"/>
      <c r="DK12" s="453"/>
      <c r="DL12" s="453"/>
      <c r="DM12" s="453"/>
      <c r="DN12" s="453"/>
      <c r="DO12" s="453"/>
      <c r="DP12" s="453"/>
      <c r="DQ12" s="453"/>
      <c r="DR12" s="462" t="s">
        <v>47</v>
      </c>
      <c r="DS12" s="463"/>
      <c r="DT12" s="463"/>
      <c r="DU12" s="463"/>
      <c r="DV12" s="463"/>
      <c r="DW12" s="463"/>
      <c r="DX12" s="463"/>
      <c r="DY12" s="463"/>
      <c r="DZ12" s="463"/>
      <c r="EA12" s="463"/>
      <c r="EB12" s="463"/>
      <c r="EC12" s="463"/>
      <c r="ED12" s="463"/>
      <c r="EE12" s="464"/>
      <c r="EF12" s="465" t="s">
        <v>48</v>
      </c>
      <c r="EG12" s="445"/>
      <c r="EH12" s="383"/>
    </row>
    <row r="13" spans="1:139" s="4" customFormat="1" ht="63.75" customHeight="1" x14ac:dyDescent="0.2">
      <c r="A13" s="384"/>
      <c r="B13" s="384"/>
      <c r="C13" s="430"/>
      <c r="D13" s="384"/>
      <c r="E13" s="436"/>
      <c r="F13" s="436"/>
      <c r="G13" s="436"/>
      <c r="H13" s="436"/>
      <c r="I13" s="384"/>
      <c r="J13" s="384"/>
      <c r="K13" s="384"/>
      <c r="L13" s="384"/>
      <c r="M13" s="384"/>
      <c r="N13" s="384"/>
      <c r="O13" s="384"/>
      <c r="P13" s="384"/>
      <c r="Q13" s="384"/>
      <c r="R13" s="384"/>
      <c r="S13" s="384"/>
      <c r="T13" s="384"/>
      <c r="U13" s="384"/>
      <c r="V13" s="384"/>
      <c r="W13" s="384"/>
      <c r="X13" s="430"/>
      <c r="Y13" s="430"/>
      <c r="Z13" s="430"/>
      <c r="AA13" s="430"/>
      <c r="AB13" s="430"/>
      <c r="AC13" s="368"/>
      <c r="AD13" s="370"/>
      <c r="AE13" s="372"/>
      <c r="AF13" s="372"/>
      <c r="AG13" s="384"/>
      <c r="AH13" s="391"/>
      <c r="AI13" s="123" t="s">
        <v>49</v>
      </c>
      <c r="AJ13" s="57" t="s">
        <v>50</v>
      </c>
      <c r="AK13" s="148" t="s">
        <v>51</v>
      </c>
      <c r="AL13" s="57" t="s">
        <v>52</v>
      </c>
      <c r="AM13" s="57" t="s">
        <v>53</v>
      </c>
      <c r="AN13" s="384"/>
      <c r="AO13" s="384"/>
      <c r="AP13" s="384"/>
      <c r="AQ13" s="384"/>
      <c r="AR13" s="388"/>
      <c r="AS13" s="388"/>
      <c r="AT13" s="388"/>
      <c r="AU13" s="361"/>
      <c r="AV13" s="374"/>
      <c r="AW13" s="374"/>
      <c r="AX13" s="374"/>
      <c r="AY13" s="374"/>
      <c r="AZ13" s="374"/>
      <c r="BA13" s="363"/>
      <c r="BB13" s="363"/>
      <c r="BC13" s="363"/>
      <c r="BD13" s="363"/>
      <c r="BE13" s="363"/>
      <c r="BF13" s="363"/>
      <c r="BG13" s="363"/>
      <c r="BH13" s="363"/>
      <c r="BI13" s="363"/>
      <c r="BJ13" s="363"/>
      <c r="BK13" s="363"/>
      <c r="BL13" s="458"/>
      <c r="BM13" s="6" t="s">
        <v>20</v>
      </c>
      <c r="BN13" s="7" t="s">
        <v>54</v>
      </c>
      <c r="BO13" s="7" t="s">
        <v>55</v>
      </c>
      <c r="BP13" s="7" t="s">
        <v>56</v>
      </c>
      <c r="BQ13" s="7" t="s">
        <v>57</v>
      </c>
      <c r="BR13" s="7" t="s">
        <v>58</v>
      </c>
      <c r="BS13" s="7" t="s">
        <v>59</v>
      </c>
      <c r="BT13" s="7" t="s">
        <v>60</v>
      </c>
      <c r="BU13" s="7" t="s">
        <v>61</v>
      </c>
      <c r="BV13" s="7" t="s">
        <v>62</v>
      </c>
      <c r="BW13" s="7" t="s">
        <v>63</v>
      </c>
      <c r="BX13" s="7" t="s">
        <v>64</v>
      </c>
      <c r="BY13" s="7" t="s">
        <v>65</v>
      </c>
      <c r="BZ13" s="7" t="s">
        <v>13</v>
      </c>
      <c r="CA13" s="7" t="s">
        <v>66</v>
      </c>
      <c r="CB13" s="8" t="s">
        <v>54</v>
      </c>
      <c r="CC13" s="8" t="s">
        <v>55</v>
      </c>
      <c r="CD13" s="8" t="s">
        <v>56</v>
      </c>
      <c r="CE13" s="8" t="s">
        <v>57</v>
      </c>
      <c r="CF13" s="8" t="s">
        <v>58</v>
      </c>
      <c r="CG13" s="8" t="s">
        <v>59</v>
      </c>
      <c r="CH13" s="8" t="s">
        <v>60</v>
      </c>
      <c r="CI13" s="8" t="s">
        <v>61</v>
      </c>
      <c r="CJ13" s="8" t="s">
        <v>62</v>
      </c>
      <c r="CK13" s="8" t="s">
        <v>63</v>
      </c>
      <c r="CL13" s="8" t="s">
        <v>64</v>
      </c>
      <c r="CM13" s="8" t="s">
        <v>65</v>
      </c>
      <c r="CN13" s="8" t="s">
        <v>13</v>
      </c>
      <c r="CO13" s="8" t="s">
        <v>67</v>
      </c>
      <c r="CP13" s="38" t="s">
        <v>54</v>
      </c>
      <c r="CQ13" s="38" t="s">
        <v>55</v>
      </c>
      <c r="CR13" s="38" t="s">
        <v>56</v>
      </c>
      <c r="CS13" s="38" t="s">
        <v>57</v>
      </c>
      <c r="CT13" s="38" t="s">
        <v>58</v>
      </c>
      <c r="CU13" s="38" t="s">
        <v>59</v>
      </c>
      <c r="CV13" s="38" t="s">
        <v>60</v>
      </c>
      <c r="CW13" s="38" t="s">
        <v>61</v>
      </c>
      <c r="CX13" s="38" t="s">
        <v>62</v>
      </c>
      <c r="CY13" s="38" t="s">
        <v>63</v>
      </c>
      <c r="CZ13" s="38" t="s">
        <v>64</v>
      </c>
      <c r="DA13" s="38" t="s">
        <v>65</v>
      </c>
      <c r="DB13" s="38" t="s">
        <v>13</v>
      </c>
      <c r="DC13" s="38" t="s">
        <v>68</v>
      </c>
      <c r="DD13" s="9" t="s">
        <v>54</v>
      </c>
      <c r="DE13" s="9" t="s">
        <v>55</v>
      </c>
      <c r="DF13" s="9" t="s">
        <v>56</v>
      </c>
      <c r="DG13" s="9" t="s">
        <v>57</v>
      </c>
      <c r="DH13" s="9" t="s">
        <v>58</v>
      </c>
      <c r="DI13" s="9" t="s">
        <v>59</v>
      </c>
      <c r="DJ13" s="9" t="s">
        <v>60</v>
      </c>
      <c r="DK13" s="9" t="s">
        <v>61</v>
      </c>
      <c r="DL13" s="9" t="s">
        <v>62</v>
      </c>
      <c r="DM13" s="9" t="s">
        <v>63</v>
      </c>
      <c r="DN13" s="9" t="s">
        <v>64</v>
      </c>
      <c r="DO13" s="9" t="s">
        <v>65</v>
      </c>
      <c r="DP13" s="9" t="s">
        <v>13</v>
      </c>
      <c r="DQ13" s="9" t="s">
        <v>93</v>
      </c>
      <c r="DR13" s="10" t="s">
        <v>54</v>
      </c>
      <c r="DS13" s="10" t="s">
        <v>55</v>
      </c>
      <c r="DT13" s="10" t="s">
        <v>56</v>
      </c>
      <c r="DU13" s="10" t="s">
        <v>57</v>
      </c>
      <c r="DV13" s="10" t="s">
        <v>58</v>
      </c>
      <c r="DW13" s="10" t="s">
        <v>59</v>
      </c>
      <c r="DX13" s="10" t="s">
        <v>60</v>
      </c>
      <c r="DY13" s="10" t="s">
        <v>61</v>
      </c>
      <c r="DZ13" s="10" t="s">
        <v>62</v>
      </c>
      <c r="EA13" s="10" t="s">
        <v>63</v>
      </c>
      <c r="EB13" s="10" t="s">
        <v>64</v>
      </c>
      <c r="EC13" s="10" t="s">
        <v>65</v>
      </c>
      <c r="ED13" s="10" t="s">
        <v>13</v>
      </c>
      <c r="EE13" s="10" t="s">
        <v>94</v>
      </c>
      <c r="EF13" s="466"/>
      <c r="EG13" s="11" t="s">
        <v>14</v>
      </c>
      <c r="EH13" s="384"/>
    </row>
    <row r="14" spans="1:139" s="12" customFormat="1" ht="7.5" customHeight="1" x14ac:dyDescent="0.2">
      <c r="A14" s="44"/>
      <c r="B14" s="44"/>
      <c r="C14" s="44"/>
      <c r="D14" s="44"/>
      <c r="E14" s="44"/>
      <c r="F14" s="44"/>
      <c r="G14" s="44"/>
      <c r="H14" s="44"/>
      <c r="I14" s="44"/>
      <c r="J14" s="44"/>
      <c r="K14" s="45"/>
      <c r="L14" s="45"/>
      <c r="M14" s="45"/>
      <c r="N14" s="46"/>
      <c r="O14" s="46"/>
      <c r="P14" s="46"/>
      <c r="Q14" s="46"/>
      <c r="R14" s="46"/>
      <c r="S14" s="46"/>
      <c r="T14" s="46"/>
      <c r="U14" s="44"/>
      <c r="V14" s="46"/>
      <c r="W14" s="46"/>
      <c r="X14" s="47"/>
      <c r="Y14" s="47"/>
      <c r="Z14" s="47"/>
      <c r="AA14" s="47"/>
      <c r="AB14" s="47"/>
      <c r="AC14" s="48"/>
      <c r="AD14" s="49"/>
      <c r="AE14" s="50"/>
      <c r="AF14" s="50"/>
      <c r="AG14" s="50"/>
      <c r="AH14" s="74"/>
      <c r="AI14" s="124"/>
      <c r="AJ14" s="263"/>
      <c r="AK14" s="268"/>
      <c r="AL14" s="50"/>
      <c r="AM14" s="51"/>
      <c r="AN14" s="52"/>
      <c r="AO14" s="53"/>
      <c r="AP14" s="52"/>
      <c r="AQ14" s="56"/>
      <c r="AR14" s="54"/>
      <c r="AS14" s="54"/>
      <c r="AT14" s="54"/>
      <c r="AU14" s="78"/>
      <c r="AV14" s="54"/>
      <c r="AW14" s="54"/>
      <c r="AX14" s="54"/>
      <c r="AY14" s="54"/>
      <c r="AZ14" s="54"/>
      <c r="BA14" s="54"/>
      <c r="BB14" s="54"/>
      <c r="BC14" s="54"/>
      <c r="BD14" s="54"/>
      <c r="BE14" s="54"/>
      <c r="BF14" s="54"/>
      <c r="BG14" s="54"/>
      <c r="BH14" s="54"/>
      <c r="BI14" s="54"/>
      <c r="BJ14" s="54"/>
      <c r="BK14" s="54"/>
      <c r="BL14" s="54"/>
      <c r="BM14" s="54"/>
      <c r="BN14" s="80"/>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55"/>
      <c r="EG14" s="47"/>
      <c r="EH14" s="56"/>
    </row>
    <row r="15" spans="1:139" s="12" customFormat="1" ht="52.5" customHeight="1" x14ac:dyDescent="0.2">
      <c r="A15" s="290" t="s">
        <v>107</v>
      </c>
      <c r="B15" s="290" t="s">
        <v>108</v>
      </c>
      <c r="C15" s="290" t="s">
        <v>109</v>
      </c>
      <c r="D15" s="290">
        <v>315113.54139799997</v>
      </c>
      <c r="E15" s="290">
        <v>0.27</v>
      </c>
      <c r="F15" s="290">
        <v>0.27</v>
      </c>
      <c r="G15" s="290">
        <v>0.27</v>
      </c>
      <c r="H15" s="290">
        <v>2.8999999999999998E-3</v>
      </c>
      <c r="I15" s="290" t="s">
        <v>110</v>
      </c>
      <c r="J15" s="290">
        <v>40</v>
      </c>
      <c r="K15" s="296" t="s">
        <v>125</v>
      </c>
      <c r="L15" s="296" t="s">
        <v>136</v>
      </c>
      <c r="M15" s="342">
        <v>4002</v>
      </c>
      <c r="N15" s="296" t="s">
        <v>128</v>
      </c>
      <c r="O15" s="296" t="s">
        <v>138</v>
      </c>
      <c r="P15" s="293" t="s">
        <v>139</v>
      </c>
      <c r="Q15" s="296" t="s">
        <v>112</v>
      </c>
      <c r="R15" s="296">
        <v>4002021</v>
      </c>
      <c r="S15" s="296" t="s">
        <v>111</v>
      </c>
      <c r="T15" s="296">
        <v>400202100</v>
      </c>
      <c r="U15" s="296">
        <v>0</v>
      </c>
      <c r="V15" s="296" t="s">
        <v>113</v>
      </c>
      <c r="W15" s="296">
        <v>1210</v>
      </c>
      <c r="X15" s="296">
        <v>0</v>
      </c>
      <c r="Y15" s="293">
        <v>243</v>
      </c>
      <c r="Z15" s="293">
        <v>300</v>
      </c>
      <c r="AA15" s="293">
        <v>667</v>
      </c>
      <c r="AB15" s="296" t="s">
        <v>114</v>
      </c>
      <c r="AC15" s="320">
        <v>841</v>
      </c>
      <c r="AD15" s="317">
        <f>AC15*AF15</f>
        <v>674.48200000000008</v>
      </c>
      <c r="AE15" s="314">
        <f>SUM(AH15*AK15)+(AH17*AK17)+(AH18*AK18)</f>
        <v>0.14200000000000002</v>
      </c>
      <c r="AF15" s="311">
        <f>SUM(AH15*AM15)+(AH17*AM17)+(AH18*AM18)</f>
        <v>0.80200000000000005</v>
      </c>
      <c r="AG15" s="92" t="s">
        <v>186</v>
      </c>
      <c r="AH15" s="63">
        <v>0.5</v>
      </c>
      <c r="AI15" s="125">
        <f>SUM(AH16*AI16)</f>
        <v>0.31</v>
      </c>
      <c r="AJ15" s="261">
        <f>SUM(AH16*AJ16)</f>
        <v>0.2</v>
      </c>
      <c r="AK15" s="259">
        <f>SUM(AH16*AK16)</f>
        <v>0.2</v>
      </c>
      <c r="AL15" s="87">
        <v>0.08</v>
      </c>
      <c r="AM15" s="87">
        <f>SUM(AI15:AL15)</f>
        <v>0.78999999999999992</v>
      </c>
      <c r="AN15" s="326">
        <v>45291</v>
      </c>
      <c r="AO15" s="332" t="s">
        <v>311</v>
      </c>
      <c r="AP15" s="296" t="s">
        <v>232</v>
      </c>
      <c r="AQ15" s="323" t="s">
        <v>4</v>
      </c>
      <c r="AR15" s="293" t="s">
        <v>190</v>
      </c>
      <c r="AS15" s="293" t="s">
        <v>160</v>
      </c>
      <c r="AT15" s="293" t="s">
        <v>131</v>
      </c>
      <c r="AU15" s="393">
        <v>22934267283</v>
      </c>
      <c r="AV15" s="279" t="s">
        <v>244</v>
      </c>
      <c r="AW15" s="345" t="s">
        <v>1</v>
      </c>
      <c r="AX15" s="345" t="s">
        <v>2</v>
      </c>
      <c r="AY15" s="345">
        <v>91123</v>
      </c>
      <c r="AZ15" s="345" t="s">
        <v>5</v>
      </c>
      <c r="BA15" s="345"/>
      <c r="BB15" s="345"/>
      <c r="BC15" s="345"/>
      <c r="BD15" s="345"/>
      <c r="BE15" s="345"/>
      <c r="BF15" s="345"/>
      <c r="BG15" s="345"/>
      <c r="BH15" s="345"/>
      <c r="BI15" s="345"/>
      <c r="BJ15" s="345"/>
      <c r="BK15" s="345"/>
      <c r="BL15" s="345"/>
      <c r="BM15" s="359">
        <f>SUM(BA15:BL18)</f>
        <v>0</v>
      </c>
      <c r="BN15" s="142">
        <v>464994136</v>
      </c>
      <c r="BO15" s="142"/>
      <c r="BP15" s="142"/>
      <c r="BQ15" s="142"/>
      <c r="BR15" s="142"/>
      <c r="BS15" s="142"/>
      <c r="BT15" s="142"/>
      <c r="BU15" s="142"/>
      <c r="BV15" s="142"/>
      <c r="BW15" s="142"/>
      <c r="BX15" s="142"/>
      <c r="BY15" s="142"/>
      <c r="BZ15" s="142"/>
      <c r="CA15" s="178">
        <f>SUM(BN15:BZ15)</f>
        <v>464994136</v>
      </c>
      <c r="CB15" s="142">
        <v>584905309</v>
      </c>
      <c r="CC15" s="142"/>
      <c r="CD15" s="142"/>
      <c r="CE15" s="142"/>
      <c r="CF15" s="142"/>
      <c r="CG15" s="142"/>
      <c r="CH15" s="142"/>
      <c r="CI15" s="142"/>
      <c r="CJ15" s="142"/>
      <c r="CK15" s="142"/>
      <c r="CL15" s="142"/>
      <c r="CM15" s="142"/>
      <c r="CN15" s="142"/>
      <c r="CO15" s="143">
        <f>SUM(CB15:CN15)</f>
        <v>584905309</v>
      </c>
      <c r="CP15" s="142">
        <v>584905309</v>
      </c>
      <c r="CQ15" s="142"/>
      <c r="CR15" s="142"/>
      <c r="CS15" s="142"/>
      <c r="CT15" s="142"/>
      <c r="CU15" s="142"/>
      <c r="CV15" s="142"/>
      <c r="CW15" s="142"/>
      <c r="CX15" s="142"/>
      <c r="CY15" s="142"/>
      <c r="CZ15" s="142"/>
      <c r="DA15" s="142"/>
      <c r="DB15" s="142"/>
      <c r="DC15" s="249">
        <f>SUM(CP15:DB15)</f>
        <v>584905309</v>
      </c>
      <c r="DD15" s="142">
        <v>0</v>
      </c>
      <c r="DE15" s="142"/>
      <c r="DF15" s="142"/>
      <c r="DG15" s="142"/>
      <c r="DH15" s="142"/>
      <c r="DI15" s="142"/>
      <c r="DJ15" s="142"/>
      <c r="DK15" s="142"/>
      <c r="DL15" s="142"/>
      <c r="DM15" s="142"/>
      <c r="DN15" s="142"/>
      <c r="DO15" s="142"/>
      <c r="DP15" s="142"/>
      <c r="DQ15" s="247">
        <f>SUM(DD15:DP15)</f>
        <v>0</v>
      </c>
      <c r="DR15" s="142">
        <v>0</v>
      </c>
      <c r="DS15" s="142"/>
      <c r="DT15" s="142"/>
      <c r="DU15" s="142"/>
      <c r="DV15" s="142"/>
      <c r="DW15" s="142"/>
      <c r="DX15" s="142"/>
      <c r="DY15" s="142"/>
      <c r="DZ15" s="142"/>
      <c r="EA15" s="142"/>
      <c r="EB15" s="142"/>
      <c r="EC15" s="142"/>
      <c r="ED15" s="142"/>
      <c r="EE15" s="184">
        <f>SUM(DR15:ED15)</f>
        <v>0</v>
      </c>
      <c r="EF15" s="42"/>
      <c r="EG15" s="323" t="s">
        <v>313</v>
      </c>
      <c r="EH15" s="43"/>
    </row>
    <row r="16" spans="1:139" s="12" customFormat="1" ht="158.44999999999999" customHeight="1" x14ac:dyDescent="0.2">
      <c r="A16" s="291"/>
      <c r="B16" s="291"/>
      <c r="C16" s="291"/>
      <c r="D16" s="291"/>
      <c r="E16" s="291"/>
      <c r="F16" s="291"/>
      <c r="G16" s="291"/>
      <c r="H16" s="291"/>
      <c r="I16" s="291"/>
      <c r="J16" s="291"/>
      <c r="K16" s="297"/>
      <c r="L16" s="297"/>
      <c r="M16" s="343"/>
      <c r="N16" s="297"/>
      <c r="O16" s="297"/>
      <c r="P16" s="294"/>
      <c r="Q16" s="297"/>
      <c r="R16" s="297"/>
      <c r="S16" s="297"/>
      <c r="T16" s="297"/>
      <c r="U16" s="297"/>
      <c r="V16" s="297"/>
      <c r="W16" s="297"/>
      <c r="X16" s="297"/>
      <c r="Y16" s="294"/>
      <c r="Z16" s="294"/>
      <c r="AA16" s="294"/>
      <c r="AB16" s="297"/>
      <c r="AC16" s="321"/>
      <c r="AD16" s="318"/>
      <c r="AE16" s="315"/>
      <c r="AF16" s="312"/>
      <c r="AG16" s="93" t="s">
        <v>168</v>
      </c>
      <c r="AH16" s="94">
        <v>1</v>
      </c>
      <c r="AI16" s="125">
        <v>0.31</v>
      </c>
      <c r="AJ16" s="261">
        <v>0.2</v>
      </c>
      <c r="AK16" s="259">
        <v>0.2</v>
      </c>
      <c r="AL16" s="87">
        <v>0.08</v>
      </c>
      <c r="AM16" s="87">
        <f>SUM(AI16:AL16)</f>
        <v>0.78999999999999992</v>
      </c>
      <c r="AN16" s="327"/>
      <c r="AO16" s="333"/>
      <c r="AP16" s="298"/>
      <c r="AQ16" s="324"/>
      <c r="AR16" s="294"/>
      <c r="AS16" s="294"/>
      <c r="AT16" s="294"/>
      <c r="AU16" s="394"/>
      <c r="AV16" s="279" t="s">
        <v>245</v>
      </c>
      <c r="AW16" s="345"/>
      <c r="AX16" s="345"/>
      <c r="AY16" s="345"/>
      <c r="AZ16" s="345"/>
      <c r="BA16" s="345"/>
      <c r="BB16" s="345"/>
      <c r="BC16" s="345"/>
      <c r="BD16" s="345"/>
      <c r="BE16" s="345"/>
      <c r="BF16" s="345"/>
      <c r="BG16" s="345"/>
      <c r="BH16" s="345"/>
      <c r="BI16" s="345"/>
      <c r="BJ16" s="345"/>
      <c r="BK16" s="345"/>
      <c r="BL16" s="345"/>
      <c r="BM16" s="359"/>
      <c r="BN16" s="142">
        <v>4173853353</v>
      </c>
      <c r="BO16" s="142"/>
      <c r="BP16" s="142"/>
      <c r="BQ16" s="142"/>
      <c r="BR16" s="142"/>
      <c r="BS16" s="142"/>
      <c r="BT16" s="142"/>
      <c r="BU16" s="142"/>
      <c r="BV16" s="142"/>
      <c r="BW16" s="142"/>
      <c r="BX16" s="142"/>
      <c r="BY16" s="142"/>
      <c r="BZ16" s="142"/>
      <c r="CA16" s="178">
        <f>SUM(BN16:BZ16)</f>
        <v>4173853353</v>
      </c>
      <c r="CB16" s="142">
        <v>5096553580</v>
      </c>
      <c r="CC16" s="142"/>
      <c r="CD16" s="142"/>
      <c r="CE16" s="142"/>
      <c r="CF16" s="142"/>
      <c r="CG16" s="142"/>
      <c r="CH16" s="142"/>
      <c r="CI16" s="142"/>
      <c r="CJ16" s="142"/>
      <c r="CK16" s="142"/>
      <c r="CL16" s="142"/>
      <c r="CM16" s="142"/>
      <c r="CN16" s="142">
        <v>4430804639</v>
      </c>
      <c r="CO16" s="143">
        <v>5096553580</v>
      </c>
      <c r="CP16" s="142">
        <v>5096553580</v>
      </c>
      <c r="CQ16" s="142"/>
      <c r="CR16" s="142"/>
      <c r="CS16" s="142"/>
      <c r="CT16" s="142"/>
      <c r="CU16" s="142"/>
      <c r="CV16" s="142"/>
      <c r="CW16" s="142"/>
      <c r="CX16" s="142"/>
      <c r="CY16" s="142"/>
      <c r="CZ16" s="142"/>
      <c r="DA16" s="142"/>
      <c r="DB16" s="142"/>
      <c r="DC16" s="249">
        <f>SUM(CP16:DB16)</f>
        <v>5096553580</v>
      </c>
      <c r="DD16" s="142">
        <v>4217297143</v>
      </c>
      <c r="DE16" s="142"/>
      <c r="DF16" s="142"/>
      <c r="DG16" s="142"/>
      <c r="DH16" s="142"/>
      <c r="DI16" s="142"/>
      <c r="DJ16" s="142"/>
      <c r="DK16" s="142"/>
      <c r="DL16" s="142"/>
      <c r="DM16" s="142"/>
      <c r="DN16" s="142"/>
      <c r="DO16" s="142"/>
      <c r="DP16" s="142"/>
      <c r="DQ16" s="247">
        <f>SUM(DD16:DP16)</f>
        <v>4217297143</v>
      </c>
      <c r="DR16" s="142">
        <v>4217297143</v>
      </c>
      <c r="DS16" s="142"/>
      <c r="DT16" s="142"/>
      <c r="DU16" s="142"/>
      <c r="DV16" s="142"/>
      <c r="DW16" s="142"/>
      <c r="DX16" s="142"/>
      <c r="DY16" s="142"/>
      <c r="DZ16" s="142"/>
      <c r="EA16" s="142"/>
      <c r="EB16" s="142"/>
      <c r="EC16" s="142"/>
      <c r="ED16" s="142">
        <v>0</v>
      </c>
      <c r="EE16" s="184">
        <f>SUM(DR16:ED16)</f>
        <v>4217297143</v>
      </c>
      <c r="EF16" s="42"/>
      <c r="EG16" s="324"/>
      <c r="EH16" s="43"/>
    </row>
    <row r="17" spans="1:138" s="12" customFormat="1" ht="92.25" customHeight="1" x14ac:dyDescent="0.2">
      <c r="A17" s="291"/>
      <c r="B17" s="291"/>
      <c r="C17" s="291"/>
      <c r="D17" s="291"/>
      <c r="E17" s="291"/>
      <c r="F17" s="291"/>
      <c r="G17" s="291"/>
      <c r="H17" s="291"/>
      <c r="I17" s="291"/>
      <c r="J17" s="291"/>
      <c r="K17" s="297"/>
      <c r="L17" s="297"/>
      <c r="M17" s="343"/>
      <c r="N17" s="297"/>
      <c r="O17" s="297"/>
      <c r="P17" s="294"/>
      <c r="Q17" s="297"/>
      <c r="R17" s="297"/>
      <c r="S17" s="297"/>
      <c r="T17" s="297"/>
      <c r="U17" s="297"/>
      <c r="V17" s="297"/>
      <c r="W17" s="297"/>
      <c r="X17" s="297"/>
      <c r="Y17" s="294"/>
      <c r="Z17" s="294"/>
      <c r="AA17" s="294"/>
      <c r="AB17" s="297"/>
      <c r="AC17" s="321"/>
      <c r="AD17" s="318"/>
      <c r="AE17" s="315"/>
      <c r="AF17" s="312"/>
      <c r="AG17" s="92" t="s">
        <v>191</v>
      </c>
      <c r="AH17" s="94">
        <v>0.3</v>
      </c>
      <c r="AI17" s="125">
        <v>0.31</v>
      </c>
      <c r="AJ17" s="261">
        <v>0.18</v>
      </c>
      <c r="AK17" s="259">
        <v>0.14000000000000001</v>
      </c>
      <c r="AL17" s="87">
        <v>0.06</v>
      </c>
      <c r="AM17" s="87">
        <f t="shared" ref="AM17:AM27" si="0">SUM(AI17:AL17)</f>
        <v>0.69</v>
      </c>
      <c r="AN17" s="327"/>
      <c r="AO17" s="256" t="s">
        <v>234</v>
      </c>
      <c r="AP17" s="192" t="s">
        <v>231</v>
      </c>
      <c r="AQ17" s="324"/>
      <c r="AR17" s="294"/>
      <c r="AS17" s="294"/>
      <c r="AT17" s="294"/>
      <c r="AU17" s="394"/>
      <c r="AV17" s="73" t="s">
        <v>283</v>
      </c>
      <c r="AW17" s="345"/>
      <c r="AX17" s="345"/>
      <c r="AY17" s="345"/>
      <c r="AZ17" s="345"/>
      <c r="BA17" s="345"/>
      <c r="BB17" s="345"/>
      <c r="BC17" s="345"/>
      <c r="BD17" s="345"/>
      <c r="BE17" s="345"/>
      <c r="BF17" s="345"/>
      <c r="BG17" s="345"/>
      <c r="BH17" s="345"/>
      <c r="BI17" s="345"/>
      <c r="BJ17" s="345"/>
      <c r="BK17" s="345"/>
      <c r="BL17" s="345"/>
      <c r="BM17" s="359"/>
      <c r="BN17" s="142">
        <v>0</v>
      </c>
      <c r="BO17" s="142"/>
      <c r="BP17" s="142"/>
      <c r="BQ17" s="142"/>
      <c r="BR17" s="142"/>
      <c r="BS17" s="142"/>
      <c r="BT17" s="142"/>
      <c r="BU17" s="142"/>
      <c r="BV17" s="142"/>
      <c r="BW17" s="142"/>
      <c r="BX17" s="142"/>
      <c r="BY17" s="142"/>
      <c r="BZ17" s="142"/>
      <c r="CA17" s="178">
        <v>0</v>
      </c>
      <c r="CB17" s="147"/>
      <c r="CC17" s="142"/>
      <c r="CD17" s="142"/>
      <c r="CE17" s="142"/>
      <c r="CF17" s="142"/>
      <c r="CG17" s="142"/>
      <c r="CH17" s="142"/>
      <c r="CI17" s="142"/>
      <c r="CJ17" s="142"/>
      <c r="CK17" s="142"/>
      <c r="CL17" s="142"/>
      <c r="CM17" s="142"/>
      <c r="CN17" s="142"/>
      <c r="CO17" s="143">
        <f>SUM(CB17:CN17)</f>
        <v>0</v>
      </c>
      <c r="CP17" s="142">
        <v>0</v>
      </c>
      <c r="CQ17" s="142"/>
      <c r="CR17" s="142"/>
      <c r="CS17" s="142"/>
      <c r="CT17" s="142"/>
      <c r="CU17" s="142"/>
      <c r="CV17" s="142"/>
      <c r="CW17" s="142"/>
      <c r="CX17" s="142"/>
      <c r="CY17" s="142"/>
      <c r="CZ17" s="142"/>
      <c r="DA17" s="142"/>
      <c r="DB17" s="142"/>
      <c r="DC17" s="249">
        <f>SUM(CP17:DB17)</f>
        <v>0</v>
      </c>
      <c r="DD17" s="142">
        <v>0</v>
      </c>
      <c r="DE17" s="142"/>
      <c r="DF17" s="142"/>
      <c r="DG17" s="142"/>
      <c r="DH17" s="142"/>
      <c r="DI17" s="142"/>
      <c r="DJ17" s="142"/>
      <c r="DK17" s="142"/>
      <c r="DL17" s="142"/>
      <c r="DM17" s="142"/>
      <c r="DN17" s="142"/>
      <c r="DO17" s="142"/>
      <c r="DP17" s="142"/>
      <c r="DQ17" s="247">
        <f>SUM(DD17:DP17)</f>
        <v>0</v>
      </c>
      <c r="DR17" s="142">
        <v>0</v>
      </c>
      <c r="DS17" s="142"/>
      <c r="DT17" s="142"/>
      <c r="DU17" s="142"/>
      <c r="DV17" s="142"/>
      <c r="DW17" s="142"/>
      <c r="DX17" s="142"/>
      <c r="DY17" s="142"/>
      <c r="DZ17" s="142"/>
      <c r="EA17" s="142"/>
      <c r="EB17" s="142"/>
      <c r="EC17" s="142"/>
      <c r="ED17" s="142"/>
      <c r="EE17" s="184">
        <f>SUM(DR17:ED17)</f>
        <v>0</v>
      </c>
      <c r="EF17" s="42"/>
      <c r="EG17" s="324"/>
      <c r="EH17" s="43"/>
    </row>
    <row r="18" spans="1:138" s="12" customFormat="1" ht="46.5" customHeight="1" x14ac:dyDescent="0.2">
      <c r="A18" s="291"/>
      <c r="B18" s="291"/>
      <c r="C18" s="291"/>
      <c r="D18" s="291"/>
      <c r="E18" s="291"/>
      <c r="F18" s="291"/>
      <c r="G18" s="291"/>
      <c r="H18" s="291"/>
      <c r="I18" s="291"/>
      <c r="J18" s="291"/>
      <c r="K18" s="297"/>
      <c r="L18" s="297"/>
      <c r="M18" s="343"/>
      <c r="N18" s="297"/>
      <c r="O18" s="297"/>
      <c r="P18" s="294"/>
      <c r="Q18" s="297"/>
      <c r="R18" s="297"/>
      <c r="S18" s="297"/>
      <c r="T18" s="297"/>
      <c r="U18" s="297"/>
      <c r="V18" s="297"/>
      <c r="W18" s="297"/>
      <c r="X18" s="297"/>
      <c r="Y18" s="294"/>
      <c r="Z18" s="294"/>
      <c r="AA18" s="294"/>
      <c r="AB18" s="297"/>
      <c r="AC18" s="321"/>
      <c r="AD18" s="318"/>
      <c r="AE18" s="315"/>
      <c r="AF18" s="312"/>
      <c r="AG18" s="308" t="s">
        <v>180</v>
      </c>
      <c r="AH18" s="305">
        <v>0.2</v>
      </c>
      <c r="AI18" s="302">
        <v>1</v>
      </c>
      <c r="AJ18" s="299">
        <v>0</v>
      </c>
      <c r="AK18" s="329">
        <v>0</v>
      </c>
      <c r="AL18" s="299">
        <v>0</v>
      </c>
      <c r="AM18" s="299">
        <f>SUM(AI18:AL19)</f>
        <v>1</v>
      </c>
      <c r="AN18" s="327"/>
      <c r="AO18" s="296" t="s">
        <v>282</v>
      </c>
      <c r="AP18" s="296" t="s">
        <v>233</v>
      </c>
      <c r="AQ18" s="324"/>
      <c r="AR18" s="294"/>
      <c r="AS18" s="294"/>
      <c r="AT18" s="294"/>
      <c r="AU18" s="394"/>
      <c r="AV18" s="279" t="s">
        <v>246</v>
      </c>
      <c r="AW18" s="345"/>
      <c r="AX18" s="345"/>
      <c r="AY18" s="345"/>
      <c r="AZ18" s="345"/>
      <c r="BA18" s="345"/>
      <c r="BB18" s="345"/>
      <c r="BC18" s="345"/>
      <c r="BD18" s="345"/>
      <c r="BE18" s="345"/>
      <c r="BF18" s="345"/>
      <c r="BG18" s="345"/>
      <c r="BH18" s="345"/>
      <c r="BI18" s="345"/>
      <c r="BJ18" s="345"/>
      <c r="BK18" s="345"/>
      <c r="BL18" s="345"/>
      <c r="BM18" s="359"/>
      <c r="BN18" s="142">
        <v>0</v>
      </c>
      <c r="BO18" s="142"/>
      <c r="BP18" s="142"/>
      <c r="BQ18" s="142"/>
      <c r="BR18" s="142"/>
      <c r="BS18" s="142"/>
      <c r="BT18" s="142"/>
      <c r="BU18" s="142"/>
      <c r="BV18" s="142"/>
      <c r="BW18" s="142"/>
      <c r="BX18" s="142"/>
      <c r="BY18" s="142"/>
      <c r="BZ18" s="142"/>
      <c r="CA18" s="178">
        <v>0</v>
      </c>
      <c r="CB18" s="142"/>
      <c r="CC18" s="142"/>
      <c r="CD18" s="142"/>
      <c r="CE18" s="142"/>
      <c r="CF18" s="142"/>
      <c r="CG18" s="142"/>
      <c r="CH18" s="142"/>
      <c r="CI18" s="142"/>
      <c r="CJ18" s="142"/>
      <c r="CK18" s="142"/>
      <c r="CL18" s="142"/>
      <c r="CM18" s="142"/>
      <c r="CN18" s="142"/>
      <c r="CO18" s="143">
        <v>0</v>
      </c>
      <c r="CP18" s="142">
        <v>0</v>
      </c>
      <c r="CQ18" s="142"/>
      <c r="CR18" s="142"/>
      <c r="CS18" s="142"/>
      <c r="CT18" s="142"/>
      <c r="CU18" s="142"/>
      <c r="CV18" s="142"/>
      <c r="CW18" s="142"/>
      <c r="CX18" s="142"/>
      <c r="CY18" s="142"/>
      <c r="CZ18" s="142"/>
      <c r="DA18" s="142"/>
      <c r="DB18" s="142"/>
      <c r="DC18" s="249">
        <v>0</v>
      </c>
      <c r="DD18" s="142">
        <v>0</v>
      </c>
      <c r="DE18" s="142"/>
      <c r="DF18" s="142"/>
      <c r="DG18" s="142"/>
      <c r="DH18" s="142"/>
      <c r="DI18" s="142"/>
      <c r="DJ18" s="142"/>
      <c r="DK18" s="142"/>
      <c r="DL18" s="142"/>
      <c r="DM18" s="142"/>
      <c r="DN18" s="142"/>
      <c r="DO18" s="142"/>
      <c r="DP18" s="142"/>
      <c r="DQ18" s="247">
        <f>SUM(DD18:DP18)</f>
        <v>0</v>
      </c>
      <c r="DR18" s="142"/>
      <c r="DS18" s="142"/>
      <c r="DT18" s="142"/>
      <c r="DU18" s="142"/>
      <c r="DV18" s="142"/>
      <c r="DW18" s="142"/>
      <c r="DX18" s="142"/>
      <c r="DY18" s="142"/>
      <c r="DZ18" s="142"/>
      <c r="EA18" s="142"/>
      <c r="EB18" s="142"/>
      <c r="EC18" s="142"/>
      <c r="ED18" s="142"/>
      <c r="EE18" s="184">
        <f>SUM(DR18:ED18)</f>
        <v>0</v>
      </c>
      <c r="EF18" s="42"/>
      <c r="EG18" s="324"/>
      <c r="EH18" s="43"/>
    </row>
    <row r="19" spans="1:138" s="12" customFormat="1" ht="53.25" customHeight="1" x14ac:dyDescent="0.2">
      <c r="A19" s="291"/>
      <c r="B19" s="291"/>
      <c r="C19" s="291"/>
      <c r="D19" s="291"/>
      <c r="E19" s="291"/>
      <c r="F19" s="291"/>
      <c r="G19" s="291"/>
      <c r="H19" s="291"/>
      <c r="I19" s="291"/>
      <c r="J19" s="291"/>
      <c r="K19" s="297"/>
      <c r="L19" s="297"/>
      <c r="M19" s="343"/>
      <c r="N19" s="297"/>
      <c r="O19" s="297"/>
      <c r="P19" s="294"/>
      <c r="Q19" s="298"/>
      <c r="R19" s="298"/>
      <c r="S19" s="298"/>
      <c r="T19" s="298"/>
      <c r="U19" s="298"/>
      <c r="V19" s="297"/>
      <c r="W19" s="297"/>
      <c r="X19" s="297"/>
      <c r="Y19" s="294"/>
      <c r="Z19" s="294"/>
      <c r="AA19" s="294"/>
      <c r="AB19" s="297"/>
      <c r="AC19" s="321"/>
      <c r="AD19" s="318"/>
      <c r="AE19" s="315"/>
      <c r="AF19" s="312"/>
      <c r="AG19" s="309"/>
      <c r="AH19" s="306"/>
      <c r="AI19" s="303"/>
      <c r="AJ19" s="300"/>
      <c r="AK19" s="330"/>
      <c r="AL19" s="300"/>
      <c r="AM19" s="300"/>
      <c r="AN19" s="327"/>
      <c r="AO19" s="297"/>
      <c r="AP19" s="297"/>
      <c r="AQ19" s="324"/>
      <c r="AR19" s="294"/>
      <c r="AS19" s="294"/>
      <c r="AT19" s="294"/>
      <c r="AU19" s="395"/>
      <c r="AV19" s="279" t="s">
        <v>247</v>
      </c>
      <c r="AW19" s="155"/>
      <c r="AX19" s="155"/>
      <c r="AY19" s="155"/>
      <c r="AZ19" s="155"/>
      <c r="BA19" s="155"/>
      <c r="BB19" s="155"/>
      <c r="BC19" s="155"/>
      <c r="BD19" s="155"/>
      <c r="BE19" s="155"/>
      <c r="BF19" s="155"/>
      <c r="BG19" s="155"/>
      <c r="BH19" s="155"/>
      <c r="BI19" s="155"/>
      <c r="BJ19" s="155"/>
      <c r="BK19" s="155"/>
      <c r="BL19" s="155"/>
      <c r="BM19" s="156"/>
      <c r="BN19" s="142">
        <v>0</v>
      </c>
      <c r="BO19" s="159"/>
      <c r="BP19" s="159"/>
      <c r="BQ19" s="159"/>
      <c r="BR19" s="159"/>
      <c r="BS19" s="159"/>
      <c r="BT19" s="159"/>
      <c r="BU19" s="159"/>
      <c r="BV19" s="159"/>
      <c r="BW19" s="159"/>
      <c r="BX19" s="159"/>
      <c r="BY19" s="142"/>
      <c r="BZ19" s="142"/>
      <c r="CA19" s="178">
        <v>0</v>
      </c>
      <c r="CB19" s="142"/>
      <c r="CC19" s="159"/>
      <c r="CD19" s="159"/>
      <c r="CE19" s="159"/>
      <c r="CF19" s="159"/>
      <c r="CG19" s="159"/>
      <c r="CH19" s="159"/>
      <c r="CI19" s="159"/>
      <c r="CJ19" s="159"/>
      <c r="CK19" s="159"/>
      <c r="CL19" s="159"/>
      <c r="CM19" s="142"/>
      <c r="CN19" s="159"/>
      <c r="CO19" s="143">
        <v>0</v>
      </c>
      <c r="CP19" s="159">
        <v>0</v>
      </c>
      <c r="CQ19" s="159"/>
      <c r="CR19" s="159"/>
      <c r="CS19" s="159"/>
      <c r="CT19" s="159"/>
      <c r="CU19" s="159"/>
      <c r="CV19" s="159"/>
      <c r="CW19" s="159"/>
      <c r="CX19" s="159"/>
      <c r="CY19" s="159"/>
      <c r="CZ19" s="159"/>
      <c r="DA19" s="142"/>
      <c r="DB19" s="159"/>
      <c r="DC19" s="250">
        <v>0</v>
      </c>
      <c r="DD19" s="142"/>
      <c r="DE19" s="159"/>
      <c r="DF19" s="159"/>
      <c r="DG19" s="159"/>
      <c r="DH19" s="159"/>
      <c r="DI19" s="159"/>
      <c r="DJ19" s="159"/>
      <c r="DK19" s="159"/>
      <c r="DL19" s="159"/>
      <c r="DM19" s="159"/>
      <c r="DN19" s="159"/>
      <c r="DO19" s="159"/>
      <c r="DP19" s="159"/>
      <c r="DQ19" s="239">
        <v>0</v>
      </c>
      <c r="DR19" s="142"/>
      <c r="DS19" s="159"/>
      <c r="DT19" s="159"/>
      <c r="DU19" s="159"/>
      <c r="DV19" s="159"/>
      <c r="DW19" s="159"/>
      <c r="DX19" s="159"/>
      <c r="DY19" s="159"/>
      <c r="DZ19" s="159"/>
      <c r="EA19" s="159"/>
      <c r="EB19" s="159"/>
      <c r="EC19" s="159"/>
      <c r="ED19" s="159"/>
      <c r="EE19" s="184">
        <v>0</v>
      </c>
      <c r="EF19" s="42"/>
      <c r="EG19" s="324"/>
      <c r="EH19" s="43"/>
    </row>
    <row r="20" spans="1:138" s="12" customFormat="1" ht="53.25" customHeight="1" thickBot="1" x14ac:dyDescent="0.25">
      <c r="A20" s="291"/>
      <c r="B20" s="292"/>
      <c r="C20" s="292"/>
      <c r="D20" s="292"/>
      <c r="E20" s="292"/>
      <c r="F20" s="292"/>
      <c r="G20" s="292"/>
      <c r="H20" s="292"/>
      <c r="I20" s="292"/>
      <c r="J20" s="292"/>
      <c r="K20" s="297"/>
      <c r="L20" s="298"/>
      <c r="M20" s="343"/>
      <c r="N20" s="297"/>
      <c r="O20" s="298"/>
      <c r="P20" s="295"/>
      <c r="Q20" s="272"/>
      <c r="R20" s="272"/>
      <c r="S20" s="272"/>
      <c r="T20" s="272"/>
      <c r="U20" s="272"/>
      <c r="V20" s="298"/>
      <c r="W20" s="298"/>
      <c r="X20" s="298"/>
      <c r="Y20" s="295"/>
      <c r="Z20" s="295"/>
      <c r="AA20" s="295"/>
      <c r="AB20" s="298"/>
      <c r="AC20" s="322"/>
      <c r="AD20" s="319"/>
      <c r="AE20" s="316"/>
      <c r="AF20" s="313"/>
      <c r="AG20" s="310"/>
      <c r="AH20" s="307"/>
      <c r="AI20" s="304"/>
      <c r="AJ20" s="301"/>
      <c r="AK20" s="331"/>
      <c r="AL20" s="301"/>
      <c r="AM20" s="301"/>
      <c r="AN20" s="328"/>
      <c r="AO20" s="298"/>
      <c r="AP20" s="298"/>
      <c r="AQ20" s="325"/>
      <c r="AR20" s="295"/>
      <c r="AS20" s="295"/>
      <c r="AT20" s="295"/>
      <c r="AU20" s="274"/>
      <c r="AV20" s="279" t="s">
        <v>284</v>
      </c>
      <c r="AW20" s="271"/>
      <c r="AX20" s="271"/>
      <c r="AY20" s="271"/>
      <c r="AZ20" s="271"/>
      <c r="BA20" s="271"/>
      <c r="BB20" s="271"/>
      <c r="BC20" s="271"/>
      <c r="BD20" s="271"/>
      <c r="BE20" s="271"/>
      <c r="BF20" s="271"/>
      <c r="BG20" s="271"/>
      <c r="BH20" s="271"/>
      <c r="BI20" s="271"/>
      <c r="BJ20" s="271"/>
      <c r="BK20" s="271"/>
      <c r="BL20" s="271"/>
      <c r="BM20" s="273"/>
      <c r="BN20" s="142">
        <v>0</v>
      </c>
      <c r="BO20" s="159"/>
      <c r="BP20" s="159"/>
      <c r="BQ20" s="159"/>
      <c r="BR20" s="159"/>
      <c r="BS20" s="159"/>
      <c r="BT20" s="159"/>
      <c r="BU20" s="159"/>
      <c r="BV20" s="159"/>
      <c r="BW20" s="159"/>
      <c r="BX20" s="159"/>
      <c r="BY20" s="142"/>
      <c r="BZ20" s="142"/>
      <c r="CA20" s="178">
        <v>0</v>
      </c>
      <c r="CB20" s="142"/>
      <c r="CC20" s="159"/>
      <c r="CD20" s="159"/>
      <c r="CE20" s="159"/>
      <c r="CF20" s="159"/>
      <c r="CG20" s="159"/>
      <c r="CH20" s="159"/>
      <c r="CI20" s="159"/>
      <c r="CJ20" s="159"/>
      <c r="CK20" s="159"/>
      <c r="CL20" s="159"/>
      <c r="CM20" s="142"/>
      <c r="CN20" s="159"/>
      <c r="CO20" s="143">
        <v>0</v>
      </c>
      <c r="CP20" s="159">
        <v>0</v>
      </c>
      <c r="CQ20" s="159"/>
      <c r="CR20" s="159"/>
      <c r="CS20" s="159"/>
      <c r="CT20" s="159"/>
      <c r="CU20" s="159"/>
      <c r="CV20" s="159"/>
      <c r="CW20" s="159"/>
      <c r="CX20" s="159"/>
      <c r="CY20" s="159"/>
      <c r="CZ20" s="159"/>
      <c r="DA20" s="275"/>
      <c r="DB20" s="159"/>
      <c r="DC20" s="250">
        <v>0</v>
      </c>
      <c r="DD20" s="275"/>
      <c r="DE20" s="159"/>
      <c r="DF20" s="159"/>
      <c r="DG20" s="159"/>
      <c r="DH20" s="159"/>
      <c r="DI20" s="159"/>
      <c r="DJ20" s="159"/>
      <c r="DK20" s="159"/>
      <c r="DL20" s="159"/>
      <c r="DM20" s="159"/>
      <c r="DN20" s="159"/>
      <c r="DO20" s="159"/>
      <c r="DP20" s="159"/>
      <c r="DQ20" s="239">
        <v>0</v>
      </c>
      <c r="DR20" s="275"/>
      <c r="DS20" s="159"/>
      <c r="DT20" s="159"/>
      <c r="DU20" s="159"/>
      <c r="DV20" s="159"/>
      <c r="DW20" s="159"/>
      <c r="DX20" s="159"/>
      <c r="DY20" s="159"/>
      <c r="DZ20" s="159"/>
      <c r="EA20" s="159"/>
      <c r="EB20" s="159"/>
      <c r="EC20" s="159"/>
      <c r="ED20" s="159"/>
      <c r="EE20" s="184">
        <v>0</v>
      </c>
      <c r="EF20" s="42"/>
      <c r="EG20" s="324"/>
      <c r="EH20" s="43"/>
    </row>
    <row r="21" spans="1:138" s="12" customFormat="1" ht="59.25" customHeight="1" x14ac:dyDescent="0.2">
      <c r="A21" s="291"/>
      <c r="B21" s="339" t="s">
        <v>108</v>
      </c>
      <c r="C21" s="334" t="s">
        <v>109</v>
      </c>
      <c r="D21" s="339">
        <v>315113.54139799997</v>
      </c>
      <c r="E21" s="334">
        <v>2.7000000000000001E-3</v>
      </c>
      <c r="F21" s="334">
        <v>2.7000000000000001E-3</v>
      </c>
      <c r="G21" s="334">
        <v>2.7000000000000001E-3</v>
      </c>
      <c r="H21" s="334">
        <v>2.8999999999999998E-3</v>
      </c>
      <c r="I21" s="339" t="s">
        <v>110</v>
      </c>
      <c r="J21" s="339">
        <v>40</v>
      </c>
      <c r="K21" s="297"/>
      <c r="L21" s="296" t="s">
        <v>136</v>
      </c>
      <c r="M21" s="343"/>
      <c r="N21" s="297"/>
      <c r="O21" s="335" t="s">
        <v>138</v>
      </c>
      <c r="P21" s="347" t="s">
        <v>140</v>
      </c>
      <c r="Q21" s="345" t="s">
        <v>192</v>
      </c>
      <c r="R21" s="345">
        <v>4002013</v>
      </c>
      <c r="S21" s="345" t="s">
        <v>115</v>
      </c>
      <c r="T21" s="345">
        <v>400201300</v>
      </c>
      <c r="U21" s="345">
        <v>2</v>
      </c>
      <c r="V21" s="345" t="s">
        <v>116</v>
      </c>
      <c r="W21" s="345">
        <v>4</v>
      </c>
      <c r="X21" s="345">
        <v>2</v>
      </c>
      <c r="Y21" s="345">
        <v>0</v>
      </c>
      <c r="Z21" s="345">
        <v>1</v>
      </c>
      <c r="AA21" s="345">
        <v>1</v>
      </c>
      <c r="AB21" s="345" t="s">
        <v>114</v>
      </c>
      <c r="AC21" s="402">
        <v>2</v>
      </c>
      <c r="AD21" s="401">
        <f>AC21*AF21</f>
        <v>0.66999999999999993</v>
      </c>
      <c r="AE21" s="470">
        <f>SUM(AH21*AK21)+(AH28*AK28)</f>
        <v>2.7999999999999997E-2</v>
      </c>
      <c r="AF21" s="403">
        <f>SUM(AH21*AM21)+(AH28*AM28)</f>
        <v>0.33499999999999996</v>
      </c>
      <c r="AG21" s="97" t="s">
        <v>169</v>
      </c>
      <c r="AH21" s="85">
        <v>0.7</v>
      </c>
      <c r="AI21" s="130">
        <f>SUM(AH22*AI22)+(AH23*AI23)+(AH24*AI24)+(AH25*AI25)+(AH26*AI26)+(AH27*AI27)</f>
        <v>0</v>
      </c>
      <c r="AJ21" s="121">
        <f t="shared" ref="AJ21" si="1">SUM(AH22*AJ22)+(AH23*AJ23)+(AH24*AJ24)+(AH25*AJ25)+(AH26*AJ26)+(AH27*AJ27)</f>
        <v>0</v>
      </c>
      <c r="AK21" s="150">
        <v>0.04</v>
      </c>
      <c r="AL21" s="121">
        <v>0.01</v>
      </c>
      <c r="AM21" s="121">
        <f>SUM(AI21:AL21)</f>
        <v>0.05</v>
      </c>
      <c r="AN21" s="326">
        <v>45291</v>
      </c>
      <c r="AO21" s="152" t="s">
        <v>235</v>
      </c>
      <c r="AP21" s="192" t="s">
        <v>236</v>
      </c>
      <c r="AQ21" s="323" t="s">
        <v>4</v>
      </c>
      <c r="AR21" s="293" t="s">
        <v>193</v>
      </c>
      <c r="AS21" s="293" t="s">
        <v>160</v>
      </c>
      <c r="AT21" s="293" t="s">
        <v>132</v>
      </c>
      <c r="AU21" s="393">
        <v>3145144471</v>
      </c>
      <c r="AV21" s="279" t="s">
        <v>285</v>
      </c>
      <c r="AW21" s="296" t="s">
        <v>1</v>
      </c>
      <c r="AX21" s="296" t="s">
        <v>2</v>
      </c>
      <c r="AY21" s="296">
        <v>91123</v>
      </c>
      <c r="AZ21" s="296" t="s">
        <v>5</v>
      </c>
      <c r="BA21" s="296"/>
      <c r="BB21" s="296"/>
      <c r="BC21" s="296"/>
      <c r="BD21" s="296"/>
      <c r="BE21" s="296"/>
      <c r="BF21" s="296"/>
      <c r="BG21" s="296"/>
      <c r="BH21" s="296"/>
      <c r="BI21" s="296"/>
      <c r="BJ21" s="296"/>
      <c r="BK21" s="296"/>
      <c r="BL21" s="296"/>
      <c r="BM21" s="356">
        <f>SUM(BA21:BL35)</f>
        <v>0</v>
      </c>
      <c r="BN21" s="276">
        <v>0</v>
      </c>
      <c r="BO21" s="186"/>
      <c r="BP21" s="186"/>
      <c r="BQ21" s="186"/>
      <c r="BR21" s="186"/>
      <c r="BS21" s="186"/>
      <c r="BT21" s="186"/>
      <c r="BU21" s="186"/>
      <c r="BV21" s="186"/>
      <c r="BW21" s="186"/>
      <c r="BX21" s="186"/>
      <c r="BY21" s="138"/>
      <c r="BZ21" s="138"/>
      <c r="CA21" s="178">
        <f>SUM(BN21:BZ21)</f>
        <v>0</v>
      </c>
      <c r="CB21" s="138">
        <v>210934500</v>
      </c>
      <c r="CC21" s="194"/>
      <c r="CD21" s="194"/>
      <c r="CE21" s="194"/>
      <c r="CF21" s="194"/>
      <c r="CG21" s="194"/>
      <c r="CH21" s="194"/>
      <c r="CI21" s="194"/>
      <c r="CJ21" s="194"/>
      <c r="CK21" s="194"/>
      <c r="CL21" s="194"/>
      <c r="CM21" s="138"/>
      <c r="CN21" s="194"/>
      <c r="CO21" s="143">
        <f>SUM(CB21:CN21)</f>
        <v>210934500</v>
      </c>
      <c r="CP21" s="277">
        <v>0</v>
      </c>
      <c r="CQ21" s="194"/>
      <c r="CR21" s="194"/>
      <c r="CS21" s="194"/>
      <c r="CT21" s="194"/>
      <c r="CU21" s="194"/>
      <c r="CV21" s="194"/>
      <c r="CW21" s="194"/>
      <c r="CX21" s="194"/>
      <c r="CY21" s="194"/>
      <c r="CZ21" s="194"/>
      <c r="DA21" s="146"/>
      <c r="DB21" s="194"/>
      <c r="DC21" s="139">
        <f>SUM(CP21:DB21)</f>
        <v>0</v>
      </c>
      <c r="DD21" s="146"/>
      <c r="DE21" s="194"/>
      <c r="DF21" s="194"/>
      <c r="DG21" s="194"/>
      <c r="DH21" s="194"/>
      <c r="DI21" s="194"/>
      <c r="DJ21" s="194"/>
      <c r="DK21" s="194"/>
      <c r="DL21" s="194"/>
      <c r="DM21" s="194"/>
      <c r="DN21" s="194"/>
      <c r="DO21" s="194"/>
      <c r="DP21" s="194"/>
      <c r="DQ21" s="182">
        <f>SUM(DD21:DP21)</f>
        <v>0</v>
      </c>
      <c r="DR21" s="146"/>
      <c r="DS21" s="194"/>
      <c r="DT21" s="194"/>
      <c r="DU21" s="194"/>
      <c r="DV21" s="194"/>
      <c r="DW21" s="194"/>
      <c r="DX21" s="194"/>
      <c r="DY21" s="194"/>
      <c r="DZ21" s="194"/>
      <c r="EA21" s="194"/>
      <c r="EB21" s="194"/>
      <c r="EC21" s="194"/>
      <c r="ED21" s="194"/>
      <c r="EE21" s="184">
        <f>SUM(DR21:ED21)</f>
        <v>0</v>
      </c>
      <c r="EF21" s="42"/>
      <c r="EG21" s="324"/>
      <c r="EH21" s="43"/>
    </row>
    <row r="22" spans="1:138" s="12" customFormat="1" ht="141" customHeight="1" x14ac:dyDescent="0.2">
      <c r="A22" s="291"/>
      <c r="B22" s="339"/>
      <c r="C22" s="334"/>
      <c r="D22" s="339"/>
      <c r="E22" s="334"/>
      <c r="F22" s="334"/>
      <c r="G22" s="334"/>
      <c r="H22" s="334"/>
      <c r="I22" s="339"/>
      <c r="J22" s="339"/>
      <c r="K22" s="297"/>
      <c r="L22" s="297"/>
      <c r="M22" s="343"/>
      <c r="N22" s="297"/>
      <c r="O22" s="335"/>
      <c r="P22" s="347"/>
      <c r="Q22" s="345"/>
      <c r="R22" s="345"/>
      <c r="S22" s="345"/>
      <c r="T22" s="345"/>
      <c r="U22" s="345"/>
      <c r="V22" s="345"/>
      <c r="W22" s="345"/>
      <c r="X22" s="345"/>
      <c r="Y22" s="345"/>
      <c r="Z22" s="345"/>
      <c r="AA22" s="345"/>
      <c r="AB22" s="345"/>
      <c r="AC22" s="402"/>
      <c r="AD22" s="401"/>
      <c r="AE22" s="470"/>
      <c r="AF22" s="404"/>
      <c r="AG22" s="84" t="s">
        <v>183</v>
      </c>
      <c r="AH22" s="85">
        <v>0.1</v>
      </c>
      <c r="AI22" s="126">
        <v>0</v>
      </c>
      <c r="AJ22" s="121">
        <v>0</v>
      </c>
      <c r="AK22" s="150">
        <v>0.05</v>
      </c>
      <c r="AL22" s="121">
        <v>0.01</v>
      </c>
      <c r="AM22" s="90">
        <f>SUM(AI22:AL22)</f>
        <v>6.0000000000000005E-2</v>
      </c>
      <c r="AN22" s="327"/>
      <c r="AO22" s="252" t="s">
        <v>303</v>
      </c>
      <c r="AP22" s="192" t="s">
        <v>237</v>
      </c>
      <c r="AQ22" s="324"/>
      <c r="AR22" s="294"/>
      <c r="AS22" s="294"/>
      <c r="AT22" s="294"/>
      <c r="AU22" s="394"/>
      <c r="AV22" s="73"/>
      <c r="AW22" s="297"/>
      <c r="AX22" s="297"/>
      <c r="AY22" s="297"/>
      <c r="AZ22" s="297"/>
      <c r="BA22" s="297"/>
      <c r="BB22" s="297"/>
      <c r="BC22" s="297"/>
      <c r="BD22" s="297"/>
      <c r="BE22" s="297"/>
      <c r="BF22" s="297"/>
      <c r="BG22" s="297"/>
      <c r="BH22" s="297"/>
      <c r="BI22" s="297"/>
      <c r="BJ22" s="297"/>
      <c r="BK22" s="297"/>
      <c r="BL22" s="297"/>
      <c r="BM22" s="357"/>
      <c r="BN22" s="138"/>
      <c r="BO22" s="187"/>
      <c r="BP22" s="187"/>
      <c r="BQ22" s="187"/>
      <c r="BR22" s="187"/>
      <c r="BS22" s="187"/>
      <c r="BT22" s="187"/>
      <c r="BU22" s="187"/>
      <c r="BV22" s="187"/>
      <c r="BW22" s="187"/>
      <c r="BX22" s="187"/>
      <c r="BY22" s="138"/>
      <c r="BZ22" s="138"/>
      <c r="CA22" s="179"/>
      <c r="CB22" s="138"/>
      <c r="CC22" s="194"/>
      <c r="CD22" s="194"/>
      <c r="CE22" s="194"/>
      <c r="CF22" s="194"/>
      <c r="CG22" s="194"/>
      <c r="CH22" s="194"/>
      <c r="CI22" s="194"/>
      <c r="CJ22" s="194"/>
      <c r="CK22" s="194"/>
      <c r="CL22" s="194"/>
      <c r="CM22" s="138"/>
      <c r="CN22" s="194"/>
      <c r="CO22" s="144"/>
      <c r="CP22" s="194"/>
      <c r="CQ22" s="194"/>
      <c r="CR22" s="194"/>
      <c r="CS22" s="194"/>
      <c r="CT22" s="194"/>
      <c r="CU22" s="194"/>
      <c r="CV22" s="194"/>
      <c r="CW22" s="194"/>
      <c r="CX22" s="194"/>
      <c r="CY22" s="194"/>
      <c r="CZ22" s="194"/>
      <c r="DA22" s="194"/>
      <c r="DB22" s="194"/>
      <c r="DC22" s="139"/>
      <c r="DD22" s="194"/>
      <c r="DE22" s="194"/>
      <c r="DF22" s="194"/>
      <c r="DG22" s="194"/>
      <c r="DH22" s="194"/>
      <c r="DI22" s="194"/>
      <c r="DJ22" s="194"/>
      <c r="DK22" s="194"/>
      <c r="DL22" s="194"/>
      <c r="DM22" s="194"/>
      <c r="DN22" s="194"/>
      <c r="DO22" s="194"/>
      <c r="DP22" s="194"/>
      <c r="DQ22" s="182"/>
      <c r="DR22" s="138"/>
      <c r="DS22" s="194"/>
      <c r="DT22" s="194"/>
      <c r="DU22" s="194"/>
      <c r="DV22" s="194"/>
      <c r="DW22" s="194"/>
      <c r="DX22" s="194"/>
      <c r="DY22" s="194"/>
      <c r="DZ22" s="194"/>
      <c r="EA22" s="194"/>
      <c r="EB22" s="194"/>
      <c r="EC22" s="194"/>
      <c r="ED22" s="194"/>
      <c r="EE22" s="184"/>
      <c r="EF22" s="42"/>
      <c r="EG22" s="324"/>
      <c r="EH22" s="43"/>
    </row>
    <row r="23" spans="1:138" s="12" customFormat="1" ht="41.25" customHeight="1" x14ac:dyDescent="0.2">
      <c r="A23" s="291"/>
      <c r="B23" s="339"/>
      <c r="C23" s="334"/>
      <c r="D23" s="339"/>
      <c r="E23" s="334"/>
      <c r="F23" s="334"/>
      <c r="G23" s="334"/>
      <c r="H23" s="334"/>
      <c r="I23" s="339"/>
      <c r="J23" s="339"/>
      <c r="K23" s="297"/>
      <c r="L23" s="297"/>
      <c r="M23" s="343"/>
      <c r="N23" s="297"/>
      <c r="O23" s="335"/>
      <c r="P23" s="347"/>
      <c r="Q23" s="345"/>
      <c r="R23" s="345"/>
      <c r="S23" s="345"/>
      <c r="T23" s="345"/>
      <c r="U23" s="345"/>
      <c r="V23" s="345"/>
      <c r="W23" s="345"/>
      <c r="X23" s="345"/>
      <c r="Y23" s="345"/>
      <c r="Z23" s="345"/>
      <c r="AA23" s="345"/>
      <c r="AB23" s="345"/>
      <c r="AC23" s="402"/>
      <c r="AD23" s="401"/>
      <c r="AE23" s="470"/>
      <c r="AF23" s="404"/>
      <c r="AG23" s="67" t="s">
        <v>173</v>
      </c>
      <c r="AH23" s="64">
        <v>0.1</v>
      </c>
      <c r="AI23" s="126">
        <v>0</v>
      </c>
      <c r="AJ23" s="121">
        <v>0</v>
      </c>
      <c r="AK23" s="150">
        <v>0.04</v>
      </c>
      <c r="AL23" s="121">
        <v>0</v>
      </c>
      <c r="AM23" s="90">
        <f t="shared" si="0"/>
        <v>0.04</v>
      </c>
      <c r="AN23" s="327"/>
      <c r="AO23" s="152" t="s">
        <v>237</v>
      </c>
      <c r="AP23" s="192" t="s">
        <v>237</v>
      </c>
      <c r="AQ23" s="324"/>
      <c r="AR23" s="294"/>
      <c r="AS23" s="294"/>
      <c r="AT23" s="294"/>
      <c r="AU23" s="394"/>
      <c r="AV23" s="73"/>
      <c r="AW23" s="297"/>
      <c r="AX23" s="297"/>
      <c r="AY23" s="297"/>
      <c r="AZ23" s="297"/>
      <c r="BA23" s="297"/>
      <c r="BB23" s="297"/>
      <c r="BC23" s="297"/>
      <c r="BD23" s="297"/>
      <c r="BE23" s="297"/>
      <c r="BF23" s="297"/>
      <c r="BG23" s="297"/>
      <c r="BH23" s="297"/>
      <c r="BI23" s="297"/>
      <c r="BJ23" s="297"/>
      <c r="BK23" s="297"/>
      <c r="BL23" s="297"/>
      <c r="BM23" s="357"/>
      <c r="BN23" s="138"/>
      <c r="BO23" s="187"/>
      <c r="BP23" s="187"/>
      <c r="BQ23" s="187"/>
      <c r="BR23" s="187"/>
      <c r="BS23" s="187"/>
      <c r="BT23" s="187"/>
      <c r="BU23" s="187"/>
      <c r="BV23" s="187"/>
      <c r="BW23" s="187"/>
      <c r="BX23" s="187"/>
      <c r="BY23" s="138"/>
      <c r="BZ23" s="138"/>
      <c r="CA23" s="179"/>
      <c r="CB23" s="138"/>
      <c r="CC23" s="194"/>
      <c r="CD23" s="194"/>
      <c r="CE23" s="194"/>
      <c r="CF23" s="194"/>
      <c r="CG23" s="194"/>
      <c r="CH23" s="194"/>
      <c r="CI23" s="194"/>
      <c r="CJ23" s="194"/>
      <c r="CK23" s="194"/>
      <c r="CL23" s="194"/>
      <c r="CM23" s="138"/>
      <c r="CN23" s="194"/>
      <c r="CO23" s="144"/>
      <c r="CP23" s="194"/>
      <c r="CQ23" s="194"/>
      <c r="CR23" s="194"/>
      <c r="CS23" s="194"/>
      <c r="CT23" s="194"/>
      <c r="CU23" s="194"/>
      <c r="CV23" s="194"/>
      <c r="CW23" s="194"/>
      <c r="CX23" s="194"/>
      <c r="CY23" s="194"/>
      <c r="CZ23" s="194"/>
      <c r="DA23" s="194"/>
      <c r="DB23" s="194"/>
      <c r="DC23" s="139"/>
      <c r="DD23" s="194"/>
      <c r="DE23" s="194"/>
      <c r="DF23" s="194"/>
      <c r="DG23" s="194"/>
      <c r="DH23" s="194"/>
      <c r="DI23" s="194"/>
      <c r="DJ23" s="194"/>
      <c r="DK23" s="194"/>
      <c r="DL23" s="194"/>
      <c r="DM23" s="194"/>
      <c r="DN23" s="194"/>
      <c r="DO23" s="194"/>
      <c r="DP23" s="194"/>
      <c r="DQ23" s="182"/>
      <c r="DR23" s="138"/>
      <c r="DS23" s="194"/>
      <c r="DT23" s="194"/>
      <c r="DU23" s="194"/>
      <c r="DV23" s="194"/>
      <c r="DW23" s="194"/>
      <c r="DX23" s="194"/>
      <c r="DY23" s="194"/>
      <c r="DZ23" s="194"/>
      <c r="EA23" s="194"/>
      <c r="EB23" s="194"/>
      <c r="EC23" s="194"/>
      <c r="ED23" s="194"/>
      <c r="EE23" s="184"/>
      <c r="EF23" s="42"/>
      <c r="EG23" s="324"/>
      <c r="EH23" s="43"/>
    </row>
    <row r="24" spans="1:138" s="12" customFormat="1" ht="38.25" customHeight="1" x14ac:dyDescent="0.2">
      <c r="A24" s="291"/>
      <c r="B24" s="339"/>
      <c r="C24" s="334"/>
      <c r="D24" s="339"/>
      <c r="E24" s="334"/>
      <c r="F24" s="334"/>
      <c r="G24" s="334"/>
      <c r="H24" s="334"/>
      <c r="I24" s="339"/>
      <c r="J24" s="339"/>
      <c r="K24" s="297"/>
      <c r="L24" s="297"/>
      <c r="M24" s="343"/>
      <c r="N24" s="297"/>
      <c r="O24" s="335"/>
      <c r="P24" s="347"/>
      <c r="Q24" s="345"/>
      <c r="R24" s="345"/>
      <c r="S24" s="345"/>
      <c r="T24" s="345"/>
      <c r="U24" s="345"/>
      <c r="V24" s="345"/>
      <c r="W24" s="345"/>
      <c r="X24" s="345"/>
      <c r="Y24" s="345"/>
      <c r="Z24" s="345"/>
      <c r="AA24" s="345"/>
      <c r="AB24" s="345"/>
      <c r="AC24" s="402"/>
      <c r="AD24" s="401"/>
      <c r="AE24" s="470"/>
      <c r="AF24" s="404"/>
      <c r="AG24" s="68" t="s">
        <v>194</v>
      </c>
      <c r="AH24" s="64">
        <v>0.3</v>
      </c>
      <c r="AI24" s="126">
        <v>0</v>
      </c>
      <c r="AJ24" s="121">
        <v>0</v>
      </c>
      <c r="AK24" s="150">
        <v>0.04</v>
      </c>
      <c r="AL24" s="121">
        <v>0</v>
      </c>
      <c r="AM24" s="90">
        <f t="shared" si="0"/>
        <v>0.04</v>
      </c>
      <c r="AN24" s="327"/>
      <c r="AO24" s="152" t="s">
        <v>237</v>
      </c>
      <c r="AP24" s="192" t="s">
        <v>237</v>
      </c>
      <c r="AQ24" s="324"/>
      <c r="AR24" s="294"/>
      <c r="AS24" s="294"/>
      <c r="AT24" s="294"/>
      <c r="AU24" s="394"/>
      <c r="AV24" s="73"/>
      <c r="AW24" s="297"/>
      <c r="AX24" s="297"/>
      <c r="AY24" s="297"/>
      <c r="AZ24" s="297"/>
      <c r="BA24" s="297"/>
      <c r="BB24" s="297"/>
      <c r="BC24" s="297"/>
      <c r="BD24" s="297"/>
      <c r="BE24" s="297"/>
      <c r="BF24" s="297"/>
      <c r="BG24" s="297"/>
      <c r="BH24" s="297"/>
      <c r="BI24" s="297"/>
      <c r="BJ24" s="297"/>
      <c r="BK24" s="297"/>
      <c r="BL24" s="297"/>
      <c r="BM24" s="357"/>
      <c r="BN24" s="138"/>
      <c r="BO24" s="187"/>
      <c r="BP24" s="187"/>
      <c r="BQ24" s="187"/>
      <c r="BR24" s="187"/>
      <c r="BS24" s="187"/>
      <c r="BT24" s="187"/>
      <c r="BU24" s="187"/>
      <c r="BV24" s="187"/>
      <c r="BW24" s="187"/>
      <c r="BX24" s="187"/>
      <c r="BY24" s="138"/>
      <c r="BZ24" s="138"/>
      <c r="CA24" s="179"/>
      <c r="CB24" s="138"/>
      <c r="CC24" s="194"/>
      <c r="CD24" s="194"/>
      <c r="CE24" s="194"/>
      <c r="CF24" s="194"/>
      <c r="CG24" s="194"/>
      <c r="CH24" s="194"/>
      <c r="CI24" s="194"/>
      <c r="CJ24" s="194"/>
      <c r="CK24" s="194"/>
      <c r="CL24" s="194"/>
      <c r="CM24" s="138"/>
      <c r="CN24" s="194"/>
      <c r="CO24" s="144"/>
      <c r="CP24" s="194"/>
      <c r="CQ24" s="194"/>
      <c r="CR24" s="194"/>
      <c r="CS24" s="194"/>
      <c r="CT24" s="194"/>
      <c r="CU24" s="194"/>
      <c r="CV24" s="194"/>
      <c r="CW24" s="194"/>
      <c r="CX24" s="194"/>
      <c r="CY24" s="194"/>
      <c r="CZ24" s="194"/>
      <c r="DA24" s="194"/>
      <c r="DB24" s="194"/>
      <c r="DC24" s="139"/>
      <c r="DD24" s="194"/>
      <c r="DE24" s="194"/>
      <c r="DF24" s="194"/>
      <c r="DG24" s="194"/>
      <c r="DH24" s="194"/>
      <c r="DI24" s="194"/>
      <c r="DJ24" s="194"/>
      <c r="DK24" s="194"/>
      <c r="DL24" s="194"/>
      <c r="DM24" s="194"/>
      <c r="DN24" s="194"/>
      <c r="DO24" s="194"/>
      <c r="DP24" s="194"/>
      <c r="DQ24" s="182"/>
      <c r="DR24" s="138"/>
      <c r="DS24" s="194"/>
      <c r="DT24" s="194"/>
      <c r="DU24" s="194"/>
      <c r="DV24" s="194"/>
      <c r="DW24" s="194"/>
      <c r="DX24" s="194"/>
      <c r="DY24" s="194"/>
      <c r="DZ24" s="194"/>
      <c r="EA24" s="194"/>
      <c r="EB24" s="194"/>
      <c r="EC24" s="194"/>
      <c r="ED24" s="194"/>
      <c r="EE24" s="184"/>
      <c r="EF24" s="42"/>
      <c r="EG24" s="324"/>
      <c r="EH24" s="43"/>
    </row>
    <row r="25" spans="1:138" s="12" customFormat="1" ht="70.900000000000006" customHeight="1" x14ac:dyDescent="0.2">
      <c r="A25" s="291"/>
      <c r="B25" s="339"/>
      <c r="C25" s="334"/>
      <c r="D25" s="339"/>
      <c r="E25" s="334"/>
      <c r="F25" s="334"/>
      <c r="G25" s="334"/>
      <c r="H25" s="334"/>
      <c r="I25" s="339"/>
      <c r="J25" s="339"/>
      <c r="K25" s="297"/>
      <c r="L25" s="297"/>
      <c r="M25" s="343"/>
      <c r="N25" s="297"/>
      <c r="O25" s="335"/>
      <c r="P25" s="347"/>
      <c r="Q25" s="345"/>
      <c r="R25" s="345"/>
      <c r="S25" s="345"/>
      <c r="T25" s="345"/>
      <c r="U25" s="345"/>
      <c r="V25" s="345"/>
      <c r="W25" s="345"/>
      <c r="X25" s="345"/>
      <c r="Y25" s="345"/>
      <c r="Z25" s="345"/>
      <c r="AA25" s="345"/>
      <c r="AB25" s="345"/>
      <c r="AC25" s="402"/>
      <c r="AD25" s="401"/>
      <c r="AE25" s="470"/>
      <c r="AF25" s="404"/>
      <c r="AG25" s="58" t="s">
        <v>288</v>
      </c>
      <c r="AH25" s="64">
        <v>0.1</v>
      </c>
      <c r="AI25" s="126">
        <v>0</v>
      </c>
      <c r="AJ25" s="121">
        <v>0</v>
      </c>
      <c r="AK25" s="150">
        <v>0.06</v>
      </c>
      <c r="AL25" s="121">
        <v>0</v>
      </c>
      <c r="AM25" s="90">
        <f t="shared" si="0"/>
        <v>0.06</v>
      </c>
      <c r="AN25" s="327"/>
      <c r="AO25" s="282" t="s">
        <v>303</v>
      </c>
      <c r="AP25" s="192" t="s">
        <v>237</v>
      </c>
      <c r="AQ25" s="324"/>
      <c r="AR25" s="294"/>
      <c r="AS25" s="294"/>
      <c r="AT25" s="294"/>
      <c r="AU25" s="394"/>
      <c r="AV25" s="73"/>
      <c r="AW25" s="297"/>
      <c r="AX25" s="297"/>
      <c r="AY25" s="297"/>
      <c r="AZ25" s="297"/>
      <c r="BA25" s="297"/>
      <c r="BB25" s="297"/>
      <c r="BC25" s="297"/>
      <c r="BD25" s="297"/>
      <c r="BE25" s="297"/>
      <c r="BF25" s="297"/>
      <c r="BG25" s="297"/>
      <c r="BH25" s="297"/>
      <c r="BI25" s="297"/>
      <c r="BJ25" s="297"/>
      <c r="BK25" s="297"/>
      <c r="BL25" s="297"/>
      <c r="BM25" s="357"/>
      <c r="BN25" s="138"/>
      <c r="BO25" s="187"/>
      <c r="BP25" s="187"/>
      <c r="BQ25" s="187"/>
      <c r="BR25" s="187"/>
      <c r="BS25" s="187"/>
      <c r="BT25" s="187"/>
      <c r="BU25" s="187"/>
      <c r="BV25" s="187"/>
      <c r="BW25" s="187"/>
      <c r="BX25" s="187"/>
      <c r="BY25" s="138"/>
      <c r="BZ25" s="138"/>
      <c r="CA25" s="179"/>
      <c r="CB25" s="138"/>
      <c r="CC25" s="194"/>
      <c r="CD25" s="194"/>
      <c r="CE25" s="194"/>
      <c r="CF25" s="194"/>
      <c r="CG25" s="194"/>
      <c r="CH25" s="194"/>
      <c r="CI25" s="194"/>
      <c r="CJ25" s="194"/>
      <c r="CK25" s="194"/>
      <c r="CL25" s="194"/>
      <c r="CM25" s="138"/>
      <c r="CN25" s="194"/>
      <c r="CO25" s="144"/>
      <c r="CP25" s="194"/>
      <c r="CQ25" s="194"/>
      <c r="CR25" s="194"/>
      <c r="CS25" s="194"/>
      <c r="CT25" s="194"/>
      <c r="CU25" s="194"/>
      <c r="CV25" s="194"/>
      <c r="CW25" s="194"/>
      <c r="CX25" s="194"/>
      <c r="CY25" s="194"/>
      <c r="CZ25" s="194"/>
      <c r="DA25" s="194"/>
      <c r="DB25" s="194"/>
      <c r="DC25" s="139"/>
      <c r="DD25" s="194"/>
      <c r="DE25" s="194"/>
      <c r="DF25" s="194"/>
      <c r="DG25" s="194"/>
      <c r="DH25" s="194"/>
      <c r="DI25" s="194"/>
      <c r="DJ25" s="194"/>
      <c r="DK25" s="194"/>
      <c r="DL25" s="194"/>
      <c r="DM25" s="194"/>
      <c r="DN25" s="194"/>
      <c r="DO25" s="194"/>
      <c r="DP25" s="194"/>
      <c r="DQ25" s="182"/>
      <c r="DR25" s="138"/>
      <c r="DS25" s="194"/>
      <c r="DT25" s="194"/>
      <c r="DU25" s="194"/>
      <c r="DV25" s="194"/>
      <c r="DW25" s="194"/>
      <c r="DX25" s="194"/>
      <c r="DY25" s="194"/>
      <c r="DZ25" s="194"/>
      <c r="EA25" s="194"/>
      <c r="EB25" s="194"/>
      <c r="EC25" s="194"/>
      <c r="ED25" s="194"/>
      <c r="EE25" s="184"/>
      <c r="EF25" s="42"/>
      <c r="EG25" s="324"/>
      <c r="EH25" s="43"/>
    </row>
    <row r="26" spans="1:138" s="12" customFormat="1" ht="45" customHeight="1" x14ac:dyDescent="0.2">
      <c r="A26" s="291"/>
      <c r="B26" s="339"/>
      <c r="C26" s="334"/>
      <c r="D26" s="339"/>
      <c r="E26" s="334"/>
      <c r="F26" s="334"/>
      <c r="G26" s="334"/>
      <c r="H26" s="334"/>
      <c r="I26" s="339"/>
      <c r="J26" s="339"/>
      <c r="K26" s="297"/>
      <c r="L26" s="297"/>
      <c r="M26" s="343"/>
      <c r="N26" s="297"/>
      <c r="O26" s="335"/>
      <c r="P26" s="347"/>
      <c r="Q26" s="345"/>
      <c r="R26" s="345"/>
      <c r="S26" s="345"/>
      <c r="T26" s="345"/>
      <c r="U26" s="345"/>
      <c r="V26" s="345"/>
      <c r="W26" s="345"/>
      <c r="X26" s="345"/>
      <c r="Y26" s="345"/>
      <c r="Z26" s="345"/>
      <c r="AA26" s="345"/>
      <c r="AB26" s="345"/>
      <c r="AC26" s="402"/>
      <c r="AD26" s="401"/>
      <c r="AE26" s="470"/>
      <c r="AF26" s="404"/>
      <c r="AG26" s="67" t="s">
        <v>184</v>
      </c>
      <c r="AH26" s="64">
        <v>0.1</v>
      </c>
      <c r="AI26" s="126">
        <v>0</v>
      </c>
      <c r="AJ26" s="121">
        <v>0</v>
      </c>
      <c r="AK26" s="150">
        <v>0.05</v>
      </c>
      <c r="AL26" s="121">
        <v>0</v>
      </c>
      <c r="AM26" s="90">
        <f t="shared" si="0"/>
        <v>0.05</v>
      </c>
      <c r="AN26" s="327"/>
      <c r="AO26" s="152" t="s">
        <v>237</v>
      </c>
      <c r="AP26" s="192" t="s">
        <v>237</v>
      </c>
      <c r="AQ26" s="324"/>
      <c r="AR26" s="294"/>
      <c r="AS26" s="294"/>
      <c r="AT26" s="294"/>
      <c r="AU26" s="394"/>
      <c r="AV26" s="73"/>
      <c r="AW26" s="297"/>
      <c r="AX26" s="297"/>
      <c r="AY26" s="297"/>
      <c r="AZ26" s="297"/>
      <c r="BA26" s="297"/>
      <c r="BB26" s="297"/>
      <c r="BC26" s="297"/>
      <c r="BD26" s="297"/>
      <c r="BE26" s="297"/>
      <c r="BF26" s="297"/>
      <c r="BG26" s="297"/>
      <c r="BH26" s="297"/>
      <c r="BI26" s="297"/>
      <c r="BJ26" s="297"/>
      <c r="BK26" s="297"/>
      <c r="BL26" s="297"/>
      <c r="BM26" s="357"/>
      <c r="BN26" s="138"/>
      <c r="BO26" s="187"/>
      <c r="BP26" s="187"/>
      <c r="BQ26" s="187"/>
      <c r="BR26" s="187"/>
      <c r="BS26" s="187"/>
      <c r="BT26" s="187"/>
      <c r="BU26" s="187"/>
      <c r="BV26" s="187"/>
      <c r="BW26" s="187"/>
      <c r="BX26" s="187"/>
      <c r="BY26" s="138"/>
      <c r="BZ26" s="138"/>
      <c r="CA26" s="179"/>
      <c r="CB26" s="138"/>
      <c r="CC26" s="194"/>
      <c r="CD26" s="194"/>
      <c r="CE26" s="194"/>
      <c r="CF26" s="194"/>
      <c r="CG26" s="194"/>
      <c r="CH26" s="194"/>
      <c r="CI26" s="194"/>
      <c r="CJ26" s="194"/>
      <c r="CK26" s="194"/>
      <c r="CL26" s="194"/>
      <c r="CM26" s="138"/>
      <c r="CN26" s="194"/>
      <c r="CO26" s="144"/>
      <c r="CP26" s="194"/>
      <c r="CQ26" s="194"/>
      <c r="CR26" s="194"/>
      <c r="CS26" s="194"/>
      <c r="CT26" s="194"/>
      <c r="CU26" s="194"/>
      <c r="CV26" s="194"/>
      <c r="CW26" s="194"/>
      <c r="CX26" s="194"/>
      <c r="CY26" s="194"/>
      <c r="CZ26" s="194"/>
      <c r="DA26" s="194"/>
      <c r="DB26" s="194"/>
      <c r="DC26" s="139"/>
      <c r="DD26" s="194"/>
      <c r="DE26" s="194"/>
      <c r="DF26" s="194"/>
      <c r="DG26" s="194"/>
      <c r="DH26" s="194"/>
      <c r="DI26" s="194"/>
      <c r="DJ26" s="194"/>
      <c r="DK26" s="194"/>
      <c r="DL26" s="194"/>
      <c r="DM26" s="194"/>
      <c r="DN26" s="194"/>
      <c r="DO26" s="194"/>
      <c r="DP26" s="194"/>
      <c r="DQ26" s="182"/>
      <c r="DR26" s="138"/>
      <c r="DS26" s="194"/>
      <c r="DT26" s="194"/>
      <c r="DU26" s="194"/>
      <c r="DV26" s="194"/>
      <c r="DW26" s="194"/>
      <c r="DX26" s="194"/>
      <c r="DY26" s="194"/>
      <c r="DZ26" s="194"/>
      <c r="EA26" s="194"/>
      <c r="EB26" s="194"/>
      <c r="EC26" s="194"/>
      <c r="ED26" s="194"/>
      <c r="EE26" s="184"/>
      <c r="EF26" s="42"/>
      <c r="EG26" s="324"/>
      <c r="EH26" s="43"/>
    </row>
    <row r="27" spans="1:138" s="12" customFormat="1" ht="45" customHeight="1" x14ac:dyDescent="0.2">
      <c r="A27" s="291"/>
      <c r="B27" s="339"/>
      <c r="C27" s="334"/>
      <c r="D27" s="339"/>
      <c r="E27" s="334"/>
      <c r="F27" s="334"/>
      <c r="G27" s="334"/>
      <c r="H27" s="334"/>
      <c r="I27" s="339"/>
      <c r="J27" s="339"/>
      <c r="K27" s="297"/>
      <c r="L27" s="297"/>
      <c r="M27" s="343"/>
      <c r="N27" s="297"/>
      <c r="O27" s="335"/>
      <c r="P27" s="347"/>
      <c r="Q27" s="345"/>
      <c r="R27" s="345"/>
      <c r="S27" s="345"/>
      <c r="T27" s="345"/>
      <c r="U27" s="345"/>
      <c r="V27" s="345"/>
      <c r="W27" s="345"/>
      <c r="X27" s="345"/>
      <c r="Y27" s="345"/>
      <c r="Z27" s="345"/>
      <c r="AA27" s="345"/>
      <c r="AB27" s="345"/>
      <c r="AC27" s="402"/>
      <c r="AD27" s="401"/>
      <c r="AE27" s="470"/>
      <c r="AF27" s="404"/>
      <c r="AG27" s="68" t="s">
        <v>289</v>
      </c>
      <c r="AH27" s="64">
        <v>0.3</v>
      </c>
      <c r="AI27" s="126">
        <v>0</v>
      </c>
      <c r="AJ27" s="121">
        <v>0</v>
      </c>
      <c r="AK27" s="150">
        <v>0.04</v>
      </c>
      <c r="AL27" s="121">
        <v>0</v>
      </c>
      <c r="AM27" s="90">
        <f t="shared" si="0"/>
        <v>0.04</v>
      </c>
      <c r="AN27" s="327"/>
      <c r="AO27" s="153" t="s">
        <v>237</v>
      </c>
      <c r="AP27" s="192" t="s">
        <v>237</v>
      </c>
      <c r="AQ27" s="324"/>
      <c r="AR27" s="294"/>
      <c r="AS27" s="294"/>
      <c r="AT27" s="294"/>
      <c r="AU27" s="394"/>
      <c r="AV27" s="73"/>
      <c r="AW27" s="297"/>
      <c r="AX27" s="297"/>
      <c r="AY27" s="297"/>
      <c r="AZ27" s="297"/>
      <c r="BA27" s="297"/>
      <c r="BB27" s="297"/>
      <c r="BC27" s="297"/>
      <c r="BD27" s="297"/>
      <c r="BE27" s="297"/>
      <c r="BF27" s="297"/>
      <c r="BG27" s="297"/>
      <c r="BH27" s="297"/>
      <c r="BI27" s="297"/>
      <c r="BJ27" s="297"/>
      <c r="BK27" s="297"/>
      <c r="BL27" s="297"/>
      <c r="BM27" s="357"/>
      <c r="BN27" s="138"/>
      <c r="BO27" s="187"/>
      <c r="BP27" s="187"/>
      <c r="BQ27" s="187"/>
      <c r="BR27" s="187"/>
      <c r="BS27" s="187"/>
      <c r="BT27" s="187"/>
      <c r="BU27" s="187"/>
      <c r="BV27" s="187"/>
      <c r="BW27" s="187"/>
      <c r="BX27" s="187"/>
      <c r="BY27" s="138"/>
      <c r="BZ27" s="138"/>
      <c r="CA27" s="179"/>
      <c r="CB27" s="138"/>
      <c r="CC27" s="194"/>
      <c r="CD27" s="194"/>
      <c r="CE27" s="194"/>
      <c r="CF27" s="194"/>
      <c r="CG27" s="194"/>
      <c r="CH27" s="194"/>
      <c r="CI27" s="194"/>
      <c r="CJ27" s="194"/>
      <c r="CK27" s="194"/>
      <c r="CL27" s="194"/>
      <c r="CM27" s="138"/>
      <c r="CN27" s="194"/>
      <c r="CO27" s="144"/>
      <c r="CP27" s="194"/>
      <c r="CQ27" s="194"/>
      <c r="CR27" s="194"/>
      <c r="CS27" s="194"/>
      <c r="CT27" s="194"/>
      <c r="CU27" s="194"/>
      <c r="CV27" s="194"/>
      <c r="CW27" s="194"/>
      <c r="CX27" s="194"/>
      <c r="CY27" s="194"/>
      <c r="CZ27" s="194"/>
      <c r="DA27" s="194"/>
      <c r="DB27" s="194"/>
      <c r="DC27" s="139"/>
      <c r="DD27" s="194"/>
      <c r="DE27" s="194"/>
      <c r="DF27" s="194"/>
      <c r="DG27" s="194"/>
      <c r="DH27" s="194"/>
      <c r="DI27" s="194"/>
      <c r="DJ27" s="194"/>
      <c r="DK27" s="194"/>
      <c r="DL27" s="194"/>
      <c r="DM27" s="194"/>
      <c r="DN27" s="194"/>
      <c r="DO27" s="194"/>
      <c r="DP27" s="194"/>
      <c r="DQ27" s="182"/>
      <c r="DR27" s="138"/>
      <c r="DS27" s="194"/>
      <c r="DT27" s="194"/>
      <c r="DU27" s="194"/>
      <c r="DV27" s="194"/>
      <c r="DW27" s="194"/>
      <c r="DX27" s="194"/>
      <c r="DY27" s="194"/>
      <c r="DZ27" s="194"/>
      <c r="EA27" s="194"/>
      <c r="EB27" s="194"/>
      <c r="EC27" s="194"/>
      <c r="ED27" s="194"/>
      <c r="EE27" s="184"/>
      <c r="EF27" s="42"/>
      <c r="EG27" s="324"/>
      <c r="EH27" s="43"/>
    </row>
    <row r="28" spans="1:138" s="12" customFormat="1" ht="32.25" customHeight="1" x14ac:dyDescent="0.2">
      <c r="A28" s="291"/>
      <c r="B28" s="339"/>
      <c r="C28" s="334"/>
      <c r="D28" s="339"/>
      <c r="E28" s="334"/>
      <c r="F28" s="334"/>
      <c r="G28" s="334"/>
      <c r="H28" s="334"/>
      <c r="I28" s="339"/>
      <c r="J28" s="339"/>
      <c r="K28" s="297"/>
      <c r="L28" s="297"/>
      <c r="M28" s="343"/>
      <c r="N28" s="297"/>
      <c r="O28" s="335"/>
      <c r="P28" s="347"/>
      <c r="Q28" s="345"/>
      <c r="R28" s="345"/>
      <c r="S28" s="345"/>
      <c r="T28" s="345"/>
      <c r="U28" s="345"/>
      <c r="V28" s="345"/>
      <c r="W28" s="345"/>
      <c r="X28" s="345"/>
      <c r="Y28" s="345"/>
      <c r="Z28" s="345"/>
      <c r="AA28" s="345"/>
      <c r="AB28" s="345"/>
      <c r="AC28" s="402"/>
      <c r="AD28" s="401"/>
      <c r="AE28" s="470"/>
      <c r="AF28" s="404"/>
      <c r="AG28" s="397" t="s">
        <v>170</v>
      </c>
      <c r="AH28" s="399">
        <v>0.3</v>
      </c>
      <c r="AI28" s="302">
        <v>1</v>
      </c>
      <c r="AJ28" s="299">
        <v>0</v>
      </c>
      <c r="AK28" s="329">
        <v>0</v>
      </c>
      <c r="AL28" s="299">
        <v>0</v>
      </c>
      <c r="AM28" s="299">
        <f>SUM(AI28:AL29)</f>
        <v>1</v>
      </c>
      <c r="AN28" s="327"/>
      <c r="AO28" s="468" t="s">
        <v>274</v>
      </c>
      <c r="AP28" s="296" t="s">
        <v>233</v>
      </c>
      <c r="AQ28" s="324"/>
      <c r="AR28" s="294"/>
      <c r="AS28" s="294"/>
      <c r="AT28" s="294"/>
      <c r="AU28" s="394"/>
      <c r="AV28" s="73"/>
      <c r="AW28" s="297"/>
      <c r="AX28" s="297"/>
      <c r="AY28" s="297"/>
      <c r="AZ28" s="297"/>
      <c r="BA28" s="297"/>
      <c r="BB28" s="297"/>
      <c r="BC28" s="297"/>
      <c r="BD28" s="297"/>
      <c r="BE28" s="297"/>
      <c r="BF28" s="297"/>
      <c r="BG28" s="297"/>
      <c r="BH28" s="297"/>
      <c r="BI28" s="297"/>
      <c r="BJ28" s="297"/>
      <c r="BK28" s="297"/>
      <c r="BL28" s="297"/>
      <c r="BM28" s="357"/>
      <c r="BN28" s="138"/>
      <c r="BO28" s="187"/>
      <c r="BP28" s="187"/>
      <c r="BQ28" s="187"/>
      <c r="BR28" s="187"/>
      <c r="BS28" s="187"/>
      <c r="BT28" s="187"/>
      <c r="BU28" s="187"/>
      <c r="BV28" s="187"/>
      <c r="BW28" s="187"/>
      <c r="BX28" s="187"/>
      <c r="BY28" s="138"/>
      <c r="BZ28" s="138"/>
      <c r="CA28" s="179"/>
      <c r="CB28" s="138"/>
      <c r="CC28" s="194"/>
      <c r="CD28" s="194"/>
      <c r="CE28" s="194"/>
      <c r="CF28" s="194"/>
      <c r="CG28" s="194"/>
      <c r="CH28" s="194"/>
      <c r="CI28" s="194"/>
      <c r="CJ28" s="194"/>
      <c r="CK28" s="194"/>
      <c r="CL28" s="194"/>
      <c r="CM28" s="138"/>
      <c r="CN28" s="194"/>
      <c r="CO28" s="144"/>
      <c r="CP28" s="194"/>
      <c r="CQ28" s="194"/>
      <c r="CR28" s="194"/>
      <c r="CS28" s="194"/>
      <c r="CT28" s="194"/>
      <c r="CU28" s="194"/>
      <c r="CV28" s="194"/>
      <c r="CW28" s="194"/>
      <c r="CX28" s="194"/>
      <c r="CY28" s="194"/>
      <c r="CZ28" s="194"/>
      <c r="DA28" s="194"/>
      <c r="DB28" s="194"/>
      <c r="DC28" s="139"/>
      <c r="DD28" s="194"/>
      <c r="DE28" s="194"/>
      <c r="DF28" s="194"/>
      <c r="DG28" s="194"/>
      <c r="DH28" s="194"/>
      <c r="DI28" s="194"/>
      <c r="DJ28" s="194"/>
      <c r="DK28" s="194"/>
      <c r="DL28" s="194"/>
      <c r="DM28" s="194"/>
      <c r="DN28" s="194"/>
      <c r="DO28" s="194"/>
      <c r="DP28" s="194"/>
      <c r="DQ28" s="182"/>
      <c r="DR28" s="138"/>
      <c r="DS28" s="194"/>
      <c r="DT28" s="194"/>
      <c r="DU28" s="194"/>
      <c r="DV28" s="194"/>
      <c r="DW28" s="194"/>
      <c r="DX28" s="194"/>
      <c r="DY28" s="194"/>
      <c r="DZ28" s="194"/>
      <c r="EA28" s="194"/>
      <c r="EB28" s="194"/>
      <c r="EC28" s="194"/>
      <c r="ED28" s="194"/>
      <c r="EE28" s="184"/>
      <c r="EF28" s="42"/>
      <c r="EG28" s="324"/>
      <c r="EH28" s="43"/>
    </row>
    <row r="29" spans="1:138" s="12" customFormat="1" ht="43.9" customHeight="1" thickBot="1" x14ac:dyDescent="0.25">
      <c r="A29" s="291"/>
      <c r="B29" s="339"/>
      <c r="C29" s="334"/>
      <c r="D29" s="339"/>
      <c r="E29" s="334"/>
      <c r="F29" s="334"/>
      <c r="G29" s="334"/>
      <c r="H29" s="334"/>
      <c r="I29" s="339"/>
      <c r="J29" s="339"/>
      <c r="K29" s="297"/>
      <c r="L29" s="297"/>
      <c r="M29" s="343"/>
      <c r="N29" s="297"/>
      <c r="O29" s="335"/>
      <c r="P29" s="347"/>
      <c r="Q29" s="345"/>
      <c r="R29" s="345"/>
      <c r="S29" s="345"/>
      <c r="T29" s="345"/>
      <c r="U29" s="345"/>
      <c r="V29" s="345"/>
      <c r="W29" s="345"/>
      <c r="X29" s="345"/>
      <c r="Y29" s="345"/>
      <c r="Z29" s="345"/>
      <c r="AA29" s="345"/>
      <c r="AB29" s="345"/>
      <c r="AC29" s="402"/>
      <c r="AD29" s="401"/>
      <c r="AE29" s="470"/>
      <c r="AF29" s="405"/>
      <c r="AG29" s="398"/>
      <c r="AH29" s="400"/>
      <c r="AI29" s="406"/>
      <c r="AJ29" s="467"/>
      <c r="AK29" s="512"/>
      <c r="AL29" s="467"/>
      <c r="AM29" s="467"/>
      <c r="AN29" s="327"/>
      <c r="AO29" s="469"/>
      <c r="AP29" s="298"/>
      <c r="AQ29" s="324"/>
      <c r="AR29" s="294"/>
      <c r="AS29" s="294"/>
      <c r="AT29" s="294"/>
      <c r="AU29" s="394"/>
      <c r="AV29" s="73" t="s">
        <v>250</v>
      </c>
      <c r="AW29" s="297"/>
      <c r="AX29" s="297"/>
      <c r="AY29" s="297"/>
      <c r="AZ29" s="297"/>
      <c r="BA29" s="297"/>
      <c r="BB29" s="297"/>
      <c r="BC29" s="297"/>
      <c r="BD29" s="297"/>
      <c r="BE29" s="297"/>
      <c r="BF29" s="297"/>
      <c r="BG29" s="297"/>
      <c r="BH29" s="297"/>
      <c r="BI29" s="297"/>
      <c r="BJ29" s="297"/>
      <c r="BK29" s="297"/>
      <c r="BL29" s="297"/>
      <c r="BM29" s="357"/>
      <c r="BN29" s="138"/>
      <c r="BO29" s="187"/>
      <c r="BP29" s="187"/>
      <c r="BQ29" s="187"/>
      <c r="BR29" s="187"/>
      <c r="BS29" s="187"/>
      <c r="BT29" s="187"/>
      <c r="BU29" s="187"/>
      <c r="BV29" s="187"/>
      <c r="BW29" s="187"/>
      <c r="BX29" s="187"/>
      <c r="BY29" s="138"/>
      <c r="BZ29" s="138"/>
      <c r="CA29" s="179"/>
      <c r="CB29" s="138"/>
      <c r="CC29" s="194"/>
      <c r="CD29" s="194"/>
      <c r="CE29" s="194"/>
      <c r="CF29" s="194"/>
      <c r="CG29" s="194"/>
      <c r="CH29" s="194"/>
      <c r="CI29" s="194"/>
      <c r="CJ29" s="194"/>
      <c r="CK29" s="194"/>
      <c r="CL29" s="194"/>
      <c r="CM29" s="138">
        <v>0</v>
      </c>
      <c r="CN29" s="194"/>
      <c r="CO29" s="144">
        <f>SUM(CB29:CN29)</f>
        <v>0</v>
      </c>
      <c r="CP29" s="194"/>
      <c r="CQ29" s="194"/>
      <c r="CR29" s="194"/>
      <c r="CS29" s="194"/>
      <c r="CT29" s="194"/>
      <c r="CU29" s="194"/>
      <c r="CV29" s="194"/>
      <c r="CW29" s="194"/>
      <c r="CX29" s="194"/>
      <c r="CY29" s="194"/>
      <c r="CZ29" s="194"/>
      <c r="DA29" s="194">
        <v>0</v>
      </c>
      <c r="DB29" s="194"/>
      <c r="DC29" s="139">
        <v>0</v>
      </c>
      <c r="DD29" s="194"/>
      <c r="DE29" s="194"/>
      <c r="DF29" s="194"/>
      <c r="DG29" s="194"/>
      <c r="DH29" s="194"/>
      <c r="DI29" s="194"/>
      <c r="DJ29" s="194"/>
      <c r="DK29" s="194"/>
      <c r="DL29" s="194"/>
      <c r="DM29" s="194"/>
      <c r="DN29" s="194"/>
      <c r="DO29" s="194">
        <v>0</v>
      </c>
      <c r="DP29" s="194"/>
      <c r="DQ29" s="182">
        <v>0</v>
      </c>
      <c r="DR29" s="138"/>
      <c r="DS29" s="194"/>
      <c r="DT29" s="194"/>
      <c r="DU29" s="194"/>
      <c r="DV29" s="194"/>
      <c r="DW29" s="194"/>
      <c r="DX29" s="194"/>
      <c r="DY29" s="194"/>
      <c r="DZ29" s="194"/>
      <c r="EA29" s="194"/>
      <c r="EB29" s="194"/>
      <c r="EC29" s="194">
        <v>0</v>
      </c>
      <c r="ED29" s="194"/>
      <c r="EE29" s="184">
        <v>0</v>
      </c>
      <c r="EF29" s="42"/>
      <c r="EG29" s="324"/>
      <c r="EH29" s="43"/>
    </row>
    <row r="30" spans="1:138" s="12" customFormat="1" ht="45.75" customHeight="1" x14ac:dyDescent="0.2">
      <c r="A30" s="291"/>
      <c r="B30" s="339" t="s">
        <v>108</v>
      </c>
      <c r="C30" s="339" t="s">
        <v>109</v>
      </c>
      <c r="D30" s="340">
        <v>315113.54139799997</v>
      </c>
      <c r="E30" s="290">
        <v>0.27</v>
      </c>
      <c r="F30" s="334">
        <v>2.7000000000000001E-3</v>
      </c>
      <c r="G30" s="334">
        <v>2.7000000000000001E-3</v>
      </c>
      <c r="H30" s="334">
        <v>2.8999999999999998E-3</v>
      </c>
      <c r="I30" s="339" t="s">
        <v>117</v>
      </c>
      <c r="J30" s="339">
        <v>40</v>
      </c>
      <c r="K30" s="297"/>
      <c r="L30" s="296" t="s">
        <v>136</v>
      </c>
      <c r="M30" s="342">
        <v>4002</v>
      </c>
      <c r="N30" s="297"/>
      <c r="O30" s="335" t="s">
        <v>138</v>
      </c>
      <c r="P30" s="347" t="s">
        <v>150</v>
      </c>
      <c r="Q30" s="345" t="s">
        <v>192</v>
      </c>
      <c r="R30" s="345">
        <v>4002013</v>
      </c>
      <c r="S30" s="345" t="s">
        <v>115</v>
      </c>
      <c r="T30" s="345">
        <v>400201300</v>
      </c>
      <c r="U30" s="345">
        <v>2</v>
      </c>
      <c r="V30" s="345" t="s">
        <v>118</v>
      </c>
      <c r="W30" s="345">
        <v>5</v>
      </c>
      <c r="X30" s="345">
        <v>0</v>
      </c>
      <c r="Y30" s="345">
        <v>2</v>
      </c>
      <c r="Z30" s="345">
        <v>2</v>
      </c>
      <c r="AA30" s="345">
        <v>1</v>
      </c>
      <c r="AB30" s="345" t="s">
        <v>114</v>
      </c>
      <c r="AC30" s="402">
        <v>1</v>
      </c>
      <c r="AD30" s="401">
        <f>AC30*AF30</f>
        <v>0.62250000000000005</v>
      </c>
      <c r="AE30" s="470">
        <f>SUM(AH30*AK30)+(AH34*AK34)+(AH35*AK35)</f>
        <v>1.4999999999999999E-2</v>
      </c>
      <c r="AF30" s="511">
        <f>SUM(AH30*AM30)+(AH34*AM34)+(AH35*AM35)</f>
        <v>0.62250000000000005</v>
      </c>
      <c r="AG30" s="97" t="s">
        <v>171</v>
      </c>
      <c r="AH30" s="100">
        <v>0.5</v>
      </c>
      <c r="AI30" s="130">
        <f>SUM(AH31*AI31)+(AH32*AI32)+(AH33*AI33)</f>
        <v>0</v>
      </c>
      <c r="AJ30" s="121">
        <f>SUM(AH31*AJ31)+(AH32*AJ32)+(AH33*AJ33)</f>
        <v>5.0999999999999997E-2</v>
      </c>
      <c r="AK30" s="150">
        <f>SUM(AH31*AK31)+(AH32*AK32)+(AH33*AK33)</f>
        <v>0.03</v>
      </c>
      <c r="AL30" s="121">
        <f t="shared" ref="AL30:AL42" si="2">SUM(AH31*AL31)+(AH32*AL32)+(AH33*AL33)</f>
        <v>0.16400000000000001</v>
      </c>
      <c r="AM30" s="121">
        <f t="shared" ref="AM30:AM35" si="3">SUM(AI30:AL30)</f>
        <v>0.245</v>
      </c>
      <c r="AN30" s="326">
        <v>45291</v>
      </c>
      <c r="AO30" s="506" t="s">
        <v>304</v>
      </c>
      <c r="AP30" s="192" t="s">
        <v>236</v>
      </c>
      <c r="AQ30" s="324"/>
      <c r="AR30" s="294"/>
      <c r="AS30" s="294"/>
      <c r="AT30" s="294"/>
      <c r="AU30" s="394"/>
      <c r="AV30" s="279" t="s">
        <v>248</v>
      </c>
      <c r="AW30" s="297"/>
      <c r="AX30" s="297"/>
      <c r="AY30" s="297"/>
      <c r="AZ30" s="297"/>
      <c r="BA30" s="297"/>
      <c r="BB30" s="297"/>
      <c r="BC30" s="297"/>
      <c r="BD30" s="297"/>
      <c r="BE30" s="297"/>
      <c r="BF30" s="297"/>
      <c r="BG30" s="297"/>
      <c r="BH30" s="297"/>
      <c r="BI30" s="297"/>
      <c r="BJ30" s="297"/>
      <c r="BK30" s="297"/>
      <c r="BL30" s="297"/>
      <c r="BM30" s="357"/>
      <c r="BN30" s="138">
        <v>0</v>
      </c>
      <c r="BO30" s="187"/>
      <c r="BP30" s="187"/>
      <c r="BQ30" s="187"/>
      <c r="BR30" s="187"/>
      <c r="BS30" s="187"/>
      <c r="BT30" s="187"/>
      <c r="BU30" s="187"/>
      <c r="BV30" s="187"/>
      <c r="BW30" s="187"/>
      <c r="BX30" s="187"/>
      <c r="BY30" s="138"/>
      <c r="BZ30" s="138"/>
      <c r="CA30" s="178">
        <f>SUM(BN30:BZ30)</f>
        <v>0</v>
      </c>
      <c r="CB30" s="138">
        <v>0</v>
      </c>
      <c r="CC30" s="194"/>
      <c r="CD30" s="194"/>
      <c r="CE30" s="194"/>
      <c r="CF30" s="194"/>
      <c r="CG30" s="194"/>
      <c r="CH30" s="194"/>
      <c r="CI30" s="194"/>
      <c r="CJ30" s="194"/>
      <c r="CK30" s="194"/>
      <c r="CL30" s="194"/>
      <c r="CM30" s="138"/>
      <c r="CN30" s="194"/>
      <c r="CO30" s="145">
        <f>(CB30)</f>
        <v>0</v>
      </c>
      <c r="CP30" s="154">
        <v>0</v>
      </c>
      <c r="CQ30" s="194"/>
      <c r="CR30" s="194"/>
      <c r="CS30" s="194"/>
      <c r="CT30" s="194"/>
      <c r="CU30" s="194"/>
      <c r="CV30" s="194"/>
      <c r="CW30" s="194"/>
      <c r="CX30" s="194"/>
      <c r="CY30" s="194"/>
      <c r="CZ30" s="194"/>
      <c r="DA30" s="194"/>
      <c r="DB30" s="194"/>
      <c r="DC30" s="139">
        <f>SUM(CP30:DB30)</f>
        <v>0</v>
      </c>
      <c r="DD30" s="154">
        <v>0</v>
      </c>
      <c r="DE30" s="194"/>
      <c r="DF30" s="194"/>
      <c r="DG30" s="194"/>
      <c r="DH30" s="194"/>
      <c r="DI30" s="194"/>
      <c r="DJ30" s="194"/>
      <c r="DK30" s="194"/>
      <c r="DL30" s="194"/>
      <c r="DM30" s="194"/>
      <c r="DN30" s="194"/>
      <c r="DO30" s="194"/>
      <c r="DP30" s="194"/>
      <c r="DQ30" s="182">
        <f>SUM(DD30:DP30)</f>
        <v>0</v>
      </c>
      <c r="DR30" s="283">
        <f>SUM(DE30:DQ30)</f>
        <v>0</v>
      </c>
      <c r="DS30" s="194"/>
      <c r="DT30" s="194"/>
      <c r="DU30" s="194"/>
      <c r="DV30" s="194"/>
      <c r="DW30" s="194"/>
      <c r="DX30" s="194"/>
      <c r="DY30" s="194"/>
      <c r="DZ30" s="194"/>
      <c r="EA30" s="194"/>
      <c r="EB30" s="194"/>
      <c r="EC30" s="194"/>
      <c r="ED30" s="194"/>
      <c r="EE30" s="185">
        <f>SUM(DR30:ED30)</f>
        <v>0</v>
      </c>
      <c r="EF30" s="42"/>
      <c r="EG30" s="324"/>
      <c r="EH30" s="43"/>
    </row>
    <row r="31" spans="1:138" s="12" customFormat="1" ht="108.6" customHeight="1" x14ac:dyDescent="0.2">
      <c r="A31" s="291"/>
      <c r="B31" s="339"/>
      <c r="C31" s="339"/>
      <c r="D31" s="341"/>
      <c r="E31" s="291"/>
      <c r="F31" s="334"/>
      <c r="G31" s="334"/>
      <c r="H31" s="334"/>
      <c r="I31" s="339"/>
      <c r="J31" s="339"/>
      <c r="K31" s="297"/>
      <c r="L31" s="297"/>
      <c r="M31" s="343"/>
      <c r="N31" s="297"/>
      <c r="O31" s="335"/>
      <c r="P31" s="347"/>
      <c r="Q31" s="345"/>
      <c r="R31" s="345"/>
      <c r="S31" s="345"/>
      <c r="T31" s="345"/>
      <c r="U31" s="345"/>
      <c r="V31" s="345"/>
      <c r="W31" s="345"/>
      <c r="X31" s="345"/>
      <c r="Y31" s="345"/>
      <c r="Z31" s="345"/>
      <c r="AA31" s="345"/>
      <c r="AB31" s="345"/>
      <c r="AC31" s="402"/>
      <c r="AD31" s="401"/>
      <c r="AE31" s="470"/>
      <c r="AF31" s="489"/>
      <c r="AG31" s="73" t="s">
        <v>172</v>
      </c>
      <c r="AH31" s="63">
        <v>0.2</v>
      </c>
      <c r="AI31" s="126">
        <v>0</v>
      </c>
      <c r="AJ31" s="258">
        <v>0.03</v>
      </c>
      <c r="AK31" s="257">
        <v>0.15</v>
      </c>
      <c r="AL31" s="90">
        <v>0.82</v>
      </c>
      <c r="AM31" s="90">
        <f t="shared" si="3"/>
        <v>1</v>
      </c>
      <c r="AN31" s="327"/>
      <c r="AO31" s="507"/>
      <c r="AP31" s="192" t="s">
        <v>237</v>
      </c>
      <c r="AQ31" s="324"/>
      <c r="AR31" s="294"/>
      <c r="AS31" s="294"/>
      <c r="AT31" s="294"/>
      <c r="AU31" s="394"/>
      <c r="AV31" s="279" t="s">
        <v>249</v>
      </c>
      <c r="AW31" s="297"/>
      <c r="AX31" s="297"/>
      <c r="AY31" s="297"/>
      <c r="AZ31" s="297"/>
      <c r="BA31" s="297"/>
      <c r="BB31" s="297"/>
      <c r="BC31" s="297"/>
      <c r="BD31" s="297"/>
      <c r="BE31" s="297"/>
      <c r="BF31" s="297"/>
      <c r="BG31" s="297"/>
      <c r="BH31" s="297"/>
      <c r="BI31" s="297"/>
      <c r="BJ31" s="297"/>
      <c r="BK31" s="297"/>
      <c r="BL31" s="297"/>
      <c r="BM31" s="357"/>
      <c r="BN31" s="138">
        <v>330309550</v>
      </c>
      <c r="BO31" s="187"/>
      <c r="BP31" s="187"/>
      <c r="BQ31" s="187"/>
      <c r="BR31" s="187"/>
      <c r="BS31" s="187"/>
      <c r="BT31" s="187"/>
      <c r="BU31" s="187"/>
      <c r="BV31" s="187"/>
      <c r="BW31" s="187"/>
      <c r="BX31" s="187"/>
      <c r="BY31" s="138"/>
      <c r="BZ31" s="138"/>
      <c r="CA31" s="178">
        <f>SUM(BN31:BZ31)</f>
        <v>330309550</v>
      </c>
      <c r="CB31" s="138">
        <v>319820250</v>
      </c>
      <c r="CC31" s="194"/>
      <c r="CD31" s="194"/>
      <c r="CE31" s="194"/>
      <c r="CF31" s="194"/>
      <c r="CG31" s="194"/>
      <c r="CH31" s="194"/>
      <c r="CI31" s="194"/>
      <c r="CJ31" s="194"/>
      <c r="CK31" s="194"/>
      <c r="CL31" s="194"/>
      <c r="CM31" s="138">
        <v>0</v>
      </c>
      <c r="CN31" s="194"/>
      <c r="CO31" s="145">
        <v>319820250</v>
      </c>
      <c r="CP31" s="154">
        <v>305774750</v>
      </c>
      <c r="CQ31" s="194"/>
      <c r="CR31" s="194"/>
      <c r="CS31" s="194"/>
      <c r="CT31" s="194"/>
      <c r="CU31" s="194"/>
      <c r="CV31" s="194"/>
      <c r="CW31" s="194"/>
      <c r="CX31" s="194"/>
      <c r="CY31" s="194"/>
      <c r="CZ31" s="194"/>
      <c r="DA31" s="154"/>
      <c r="DB31" s="194"/>
      <c r="DC31" s="180">
        <v>305774750</v>
      </c>
      <c r="DD31" s="154"/>
      <c r="DE31" s="194"/>
      <c r="DF31" s="194"/>
      <c r="DG31" s="194"/>
      <c r="DH31" s="194"/>
      <c r="DI31" s="194"/>
      <c r="DJ31" s="194"/>
      <c r="DK31" s="194"/>
      <c r="DL31" s="194"/>
      <c r="DM31" s="194"/>
      <c r="DN31" s="194"/>
      <c r="DO31" s="194"/>
      <c r="DP31" s="194"/>
      <c r="DQ31" s="182">
        <f>(DD31)</f>
        <v>0</v>
      </c>
      <c r="DR31" s="138"/>
      <c r="DS31" s="194"/>
      <c r="DT31" s="194"/>
      <c r="DU31" s="194"/>
      <c r="DV31" s="194"/>
      <c r="DW31" s="194"/>
      <c r="DX31" s="194"/>
      <c r="DY31" s="194"/>
      <c r="DZ31" s="194"/>
      <c r="EA31" s="194"/>
      <c r="EB31" s="194"/>
      <c r="EC31" s="194"/>
      <c r="ED31" s="194"/>
      <c r="EE31" s="184">
        <f>(DR31)</f>
        <v>0</v>
      </c>
      <c r="EF31" s="42"/>
      <c r="EG31" s="324"/>
      <c r="EH31" s="43"/>
    </row>
    <row r="32" spans="1:138" s="12" customFormat="1" ht="42.75" customHeight="1" x14ac:dyDescent="0.2">
      <c r="A32" s="291"/>
      <c r="B32" s="339"/>
      <c r="C32" s="339"/>
      <c r="D32" s="341"/>
      <c r="E32" s="291"/>
      <c r="F32" s="334"/>
      <c r="G32" s="334"/>
      <c r="H32" s="334"/>
      <c r="I32" s="339"/>
      <c r="J32" s="339"/>
      <c r="K32" s="297"/>
      <c r="L32" s="297"/>
      <c r="M32" s="343"/>
      <c r="N32" s="297"/>
      <c r="O32" s="335"/>
      <c r="P32" s="347"/>
      <c r="Q32" s="345"/>
      <c r="R32" s="345"/>
      <c r="S32" s="345"/>
      <c r="T32" s="345"/>
      <c r="U32" s="345"/>
      <c r="V32" s="345"/>
      <c r="W32" s="345"/>
      <c r="X32" s="345"/>
      <c r="Y32" s="345"/>
      <c r="Z32" s="345"/>
      <c r="AA32" s="345"/>
      <c r="AB32" s="345"/>
      <c r="AC32" s="402"/>
      <c r="AD32" s="401"/>
      <c r="AE32" s="470"/>
      <c r="AF32" s="489"/>
      <c r="AG32" s="69" t="s">
        <v>173</v>
      </c>
      <c r="AH32" s="63">
        <v>0.3</v>
      </c>
      <c r="AI32" s="126">
        <v>0</v>
      </c>
      <c r="AJ32" s="258">
        <v>0.1</v>
      </c>
      <c r="AK32" s="257">
        <v>0</v>
      </c>
      <c r="AL32" s="90">
        <v>0</v>
      </c>
      <c r="AM32" s="90">
        <f t="shared" si="3"/>
        <v>0.1</v>
      </c>
      <c r="AN32" s="327"/>
      <c r="AO32" s="152" t="s">
        <v>237</v>
      </c>
      <c r="AP32" s="192" t="s">
        <v>237</v>
      </c>
      <c r="AQ32" s="324"/>
      <c r="AR32" s="294"/>
      <c r="AS32" s="294"/>
      <c r="AT32" s="294"/>
      <c r="AU32" s="394"/>
      <c r="AV32" s="279" t="s">
        <v>262</v>
      </c>
      <c r="AW32" s="297"/>
      <c r="AX32" s="297"/>
      <c r="AY32" s="297"/>
      <c r="AZ32" s="297"/>
      <c r="BA32" s="297"/>
      <c r="BB32" s="297"/>
      <c r="BC32" s="297"/>
      <c r="BD32" s="297"/>
      <c r="BE32" s="297"/>
      <c r="BF32" s="297"/>
      <c r="BG32" s="297"/>
      <c r="BH32" s="297"/>
      <c r="BI32" s="297"/>
      <c r="BJ32" s="297"/>
      <c r="BK32" s="297"/>
      <c r="BL32" s="297"/>
      <c r="BM32" s="357"/>
      <c r="BN32" s="138">
        <v>0</v>
      </c>
      <c r="BO32" s="187"/>
      <c r="BP32" s="187"/>
      <c r="BQ32" s="187"/>
      <c r="BR32" s="187"/>
      <c r="BS32" s="187"/>
      <c r="BT32" s="187"/>
      <c r="BU32" s="187"/>
      <c r="BV32" s="187"/>
      <c r="BW32" s="187"/>
      <c r="BX32" s="187"/>
      <c r="BY32" s="138"/>
      <c r="BZ32" s="138"/>
      <c r="CA32" s="179">
        <v>0</v>
      </c>
      <c r="CB32" s="138"/>
      <c r="CC32" s="194"/>
      <c r="CD32" s="194"/>
      <c r="CE32" s="194"/>
      <c r="CF32" s="194"/>
      <c r="CG32" s="194"/>
      <c r="CH32" s="194"/>
      <c r="CI32" s="194"/>
      <c r="CJ32" s="194"/>
      <c r="CK32" s="194"/>
      <c r="CL32" s="194"/>
      <c r="CM32" s="138">
        <v>0</v>
      </c>
      <c r="CN32" s="194"/>
      <c r="CO32" s="144">
        <f>SUM(CB32:CN32)</f>
        <v>0</v>
      </c>
      <c r="CP32" s="194"/>
      <c r="CQ32" s="194"/>
      <c r="CR32" s="194"/>
      <c r="CS32" s="194"/>
      <c r="CT32" s="194"/>
      <c r="CU32" s="194"/>
      <c r="CV32" s="194"/>
      <c r="CW32" s="194"/>
      <c r="CX32" s="194"/>
      <c r="CY32" s="194"/>
      <c r="CZ32" s="194"/>
      <c r="DA32" s="194"/>
      <c r="DB32" s="194"/>
      <c r="DC32" s="139">
        <v>0</v>
      </c>
      <c r="DD32" s="194"/>
      <c r="DE32" s="194"/>
      <c r="DF32" s="194"/>
      <c r="DG32" s="194"/>
      <c r="DH32" s="194"/>
      <c r="DI32" s="194"/>
      <c r="DJ32" s="194"/>
      <c r="DK32" s="194"/>
      <c r="DL32" s="194"/>
      <c r="DM32" s="194"/>
      <c r="DN32" s="194"/>
      <c r="DO32" s="194"/>
      <c r="DP32" s="194"/>
      <c r="DQ32" s="182">
        <v>0</v>
      </c>
      <c r="DR32" s="138"/>
      <c r="DS32" s="194"/>
      <c r="DT32" s="194"/>
      <c r="DU32" s="194"/>
      <c r="DV32" s="194"/>
      <c r="DW32" s="194"/>
      <c r="DX32" s="194"/>
      <c r="DY32" s="194"/>
      <c r="DZ32" s="194"/>
      <c r="EA32" s="194"/>
      <c r="EB32" s="194"/>
      <c r="EC32" s="194"/>
      <c r="ED32" s="194"/>
      <c r="EE32" s="184">
        <v>0</v>
      </c>
      <c r="EF32" s="42"/>
      <c r="EG32" s="324"/>
      <c r="EH32" s="43"/>
    </row>
    <row r="33" spans="1:138" s="12" customFormat="1" ht="55.15" customHeight="1" x14ac:dyDescent="0.2">
      <c r="A33" s="291"/>
      <c r="B33" s="339"/>
      <c r="C33" s="339"/>
      <c r="D33" s="341"/>
      <c r="E33" s="291"/>
      <c r="F33" s="334"/>
      <c r="G33" s="334"/>
      <c r="H33" s="334"/>
      <c r="I33" s="339"/>
      <c r="J33" s="339"/>
      <c r="K33" s="297"/>
      <c r="L33" s="297"/>
      <c r="M33" s="343"/>
      <c r="N33" s="297"/>
      <c r="O33" s="335"/>
      <c r="P33" s="347"/>
      <c r="Q33" s="345"/>
      <c r="R33" s="345"/>
      <c r="S33" s="345"/>
      <c r="T33" s="345"/>
      <c r="U33" s="345"/>
      <c r="V33" s="345"/>
      <c r="W33" s="345"/>
      <c r="X33" s="345"/>
      <c r="Y33" s="345"/>
      <c r="Z33" s="345"/>
      <c r="AA33" s="345"/>
      <c r="AB33" s="345"/>
      <c r="AC33" s="402"/>
      <c r="AD33" s="401"/>
      <c r="AE33" s="470"/>
      <c r="AF33" s="489"/>
      <c r="AG33" s="70" t="s">
        <v>195</v>
      </c>
      <c r="AH33" s="63">
        <v>0.5</v>
      </c>
      <c r="AI33" s="126">
        <v>0</v>
      </c>
      <c r="AJ33" s="258">
        <v>0.03</v>
      </c>
      <c r="AK33" s="257">
        <v>0</v>
      </c>
      <c r="AL33" s="90">
        <v>0</v>
      </c>
      <c r="AM33" s="90">
        <f t="shared" si="3"/>
        <v>0.03</v>
      </c>
      <c r="AN33" s="327"/>
      <c r="AO33" s="152" t="s">
        <v>237</v>
      </c>
      <c r="AP33" s="192" t="s">
        <v>237</v>
      </c>
      <c r="AQ33" s="324"/>
      <c r="AR33" s="294"/>
      <c r="AS33" s="294"/>
      <c r="AT33" s="294"/>
      <c r="AU33" s="394"/>
      <c r="AV33" s="279" t="s">
        <v>287</v>
      </c>
      <c r="AW33" s="297"/>
      <c r="AX33" s="297"/>
      <c r="AY33" s="297"/>
      <c r="AZ33" s="297"/>
      <c r="BA33" s="297"/>
      <c r="BB33" s="297"/>
      <c r="BC33" s="297"/>
      <c r="BD33" s="297"/>
      <c r="BE33" s="297"/>
      <c r="BF33" s="297"/>
      <c r="BG33" s="297"/>
      <c r="BH33" s="297"/>
      <c r="BI33" s="297"/>
      <c r="BJ33" s="297"/>
      <c r="BK33" s="297"/>
      <c r="BL33" s="297"/>
      <c r="BM33" s="357"/>
      <c r="BN33" s="138">
        <v>0</v>
      </c>
      <c r="BO33" s="187"/>
      <c r="BP33" s="187"/>
      <c r="BQ33" s="187"/>
      <c r="BR33" s="187"/>
      <c r="BS33" s="187"/>
      <c r="BT33" s="187"/>
      <c r="BU33" s="187"/>
      <c r="BV33" s="187"/>
      <c r="BW33" s="187"/>
      <c r="BX33" s="187"/>
      <c r="BY33" s="138"/>
      <c r="BZ33" s="138"/>
      <c r="CA33" s="179">
        <v>0</v>
      </c>
      <c r="CB33" s="138"/>
      <c r="CC33" s="194"/>
      <c r="CD33" s="194"/>
      <c r="CE33" s="194"/>
      <c r="CF33" s="194"/>
      <c r="CG33" s="194"/>
      <c r="CH33" s="194"/>
      <c r="CI33" s="194"/>
      <c r="CJ33" s="194"/>
      <c r="CK33" s="194"/>
      <c r="CL33" s="194"/>
      <c r="CM33" s="138">
        <v>0</v>
      </c>
      <c r="CN33" s="194"/>
      <c r="CO33" s="144">
        <v>0</v>
      </c>
      <c r="CP33" s="194">
        <v>0</v>
      </c>
      <c r="CQ33" s="194"/>
      <c r="CR33" s="194"/>
      <c r="CS33" s="194"/>
      <c r="CT33" s="194"/>
      <c r="CU33" s="194"/>
      <c r="CV33" s="194"/>
      <c r="CW33" s="194"/>
      <c r="CX33" s="194"/>
      <c r="CY33" s="194"/>
      <c r="CZ33" s="194"/>
      <c r="DA33" s="194"/>
      <c r="DB33" s="194"/>
      <c r="DC33" s="139">
        <v>0</v>
      </c>
      <c r="DD33" s="194"/>
      <c r="DE33" s="194"/>
      <c r="DF33" s="194"/>
      <c r="DG33" s="194"/>
      <c r="DH33" s="194"/>
      <c r="DI33" s="194"/>
      <c r="DJ33" s="194"/>
      <c r="DK33" s="194"/>
      <c r="DL33" s="194"/>
      <c r="DM33" s="194"/>
      <c r="DN33" s="194"/>
      <c r="DO33" s="194"/>
      <c r="DP33" s="194"/>
      <c r="DQ33" s="182"/>
      <c r="DR33" s="138"/>
      <c r="DS33" s="194"/>
      <c r="DT33" s="194"/>
      <c r="DU33" s="194"/>
      <c r="DV33" s="194"/>
      <c r="DW33" s="194"/>
      <c r="DX33" s="194"/>
      <c r="DY33" s="194"/>
      <c r="DZ33" s="194"/>
      <c r="EA33" s="194"/>
      <c r="EB33" s="194"/>
      <c r="EC33" s="194"/>
      <c r="ED33" s="194"/>
      <c r="EE33" s="184"/>
      <c r="EF33" s="42"/>
      <c r="EG33" s="324"/>
      <c r="EH33" s="43"/>
    </row>
    <row r="34" spans="1:138" s="12" customFormat="1" ht="36.75" customHeight="1" x14ac:dyDescent="0.2">
      <c r="A34" s="291"/>
      <c r="B34" s="339"/>
      <c r="C34" s="339"/>
      <c r="D34" s="341"/>
      <c r="E34" s="291"/>
      <c r="F34" s="334"/>
      <c r="G34" s="334"/>
      <c r="H34" s="334"/>
      <c r="I34" s="339"/>
      <c r="J34" s="339"/>
      <c r="K34" s="297"/>
      <c r="L34" s="297"/>
      <c r="M34" s="343"/>
      <c r="N34" s="297"/>
      <c r="O34" s="335"/>
      <c r="P34" s="347"/>
      <c r="Q34" s="345"/>
      <c r="R34" s="345"/>
      <c r="S34" s="345"/>
      <c r="T34" s="345"/>
      <c r="U34" s="345"/>
      <c r="V34" s="345"/>
      <c r="W34" s="345"/>
      <c r="X34" s="345"/>
      <c r="Y34" s="345"/>
      <c r="Z34" s="345"/>
      <c r="AA34" s="345"/>
      <c r="AB34" s="345"/>
      <c r="AC34" s="402"/>
      <c r="AD34" s="401"/>
      <c r="AE34" s="470"/>
      <c r="AF34" s="489"/>
      <c r="AG34" s="98" t="s">
        <v>181</v>
      </c>
      <c r="AH34" s="94">
        <v>0.3</v>
      </c>
      <c r="AI34" s="126">
        <v>1</v>
      </c>
      <c r="AJ34" s="258">
        <v>0</v>
      </c>
      <c r="AK34" s="257">
        <v>0</v>
      </c>
      <c r="AL34" s="90">
        <v>0</v>
      </c>
      <c r="AM34" s="90">
        <f t="shared" si="3"/>
        <v>1</v>
      </c>
      <c r="AN34" s="327"/>
      <c r="AO34" s="504" t="s">
        <v>274</v>
      </c>
      <c r="AP34" s="296" t="s">
        <v>233</v>
      </c>
      <c r="AQ34" s="324"/>
      <c r="AR34" s="294"/>
      <c r="AS34" s="294"/>
      <c r="AT34" s="294"/>
      <c r="AU34" s="394"/>
      <c r="AV34" s="73"/>
      <c r="AW34" s="297"/>
      <c r="AX34" s="297"/>
      <c r="AY34" s="297"/>
      <c r="AZ34" s="297"/>
      <c r="BA34" s="297"/>
      <c r="BB34" s="297"/>
      <c r="BC34" s="297"/>
      <c r="BD34" s="297"/>
      <c r="BE34" s="297"/>
      <c r="BF34" s="297"/>
      <c r="BG34" s="297"/>
      <c r="BH34" s="297"/>
      <c r="BI34" s="297"/>
      <c r="BJ34" s="297"/>
      <c r="BK34" s="297"/>
      <c r="BL34" s="297"/>
      <c r="BM34" s="357"/>
      <c r="BN34" s="138"/>
      <c r="BO34" s="187"/>
      <c r="BP34" s="187"/>
      <c r="BQ34" s="187"/>
      <c r="BR34" s="187"/>
      <c r="BS34" s="187"/>
      <c r="BT34" s="187"/>
      <c r="BU34" s="187"/>
      <c r="BV34" s="187"/>
      <c r="BW34" s="187"/>
      <c r="BX34" s="187"/>
      <c r="BY34" s="138"/>
      <c r="BZ34" s="138"/>
      <c r="CA34" s="179"/>
      <c r="CB34" s="138"/>
      <c r="CC34" s="194"/>
      <c r="CD34" s="194"/>
      <c r="CE34" s="194"/>
      <c r="CF34" s="194"/>
      <c r="CG34" s="194"/>
      <c r="CH34" s="194"/>
      <c r="CI34" s="194"/>
      <c r="CJ34" s="194"/>
      <c r="CK34" s="194"/>
      <c r="CL34" s="194"/>
      <c r="CM34" s="138"/>
      <c r="CN34" s="194"/>
      <c r="CO34" s="144"/>
      <c r="CP34" s="194"/>
      <c r="CQ34" s="194"/>
      <c r="CR34" s="194"/>
      <c r="CS34" s="194"/>
      <c r="CT34" s="194"/>
      <c r="CU34" s="194"/>
      <c r="CV34" s="194"/>
      <c r="CW34" s="194"/>
      <c r="CX34" s="194"/>
      <c r="CY34" s="194"/>
      <c r="CZ34" s="194"/>
      <c r="DA34" s="194"/>
      <c r="DB34" s="194"/>
      <c r="DC34" s="139">
        <f>SUM(CP34:DB34)</f>
        <v>0</v>
      </c>
      <c r="DD34" s="194"/>
      <c r="DE34" s="194"/>
      <c r="DF34" s="194"/>
      <c r="DG34" s="194"/>
      <c r="DH34" s="194"/>
      <c r="DI34" s="194"/>
      <c r="DJ34" s="194"/>
      <c r="DK34" s="194"/>
      <c r="DL34" s="194"/>
      <c r="DM34" s="194"/>
      <c r="DN34" s="194"/>
      <c r="DO34" s="194"/>
      <c r="DP34" s="194"/>
      <c r="DQ34" s="182">
        <f>SUM(DD34:DP34)</f>
        <v>0</v>
      </c>
      <c r="DR34" s="138"/>
      <c r="DS34" s="194"/>
      <c r="DT34" s="194"/>
      <c r="DU34" s="194"/>
      <c r="DV34" s="194"/>
      <c r="DW34" s="194"/>
      <c r="DX34" s="194"/>
      <c r="DY34" s="194"/>
      <c r="DZ34" s="194"/>
      <c r="EA34" s="194"/>
      <c r="EB34" s="194"/>
      <c r="EC34" s="194"/>
      <c r="ED34" s="194"/>
      <c r="EE34" s="184">
        <v>0</v>
      </c>
      <c r="EF34" s="42"/>
      <c r="EG34" s="324"/>
      <c r="EH34" s="43"/>
    </row>
    <row r="35" spans="1:138" s="12" customFormat="1" ht="36.75" customHeight="1" thickBot="1" x14ac:dyDescent="0.25">
      <c r="A35" s="291"/>
      <c r="B35" s="339"/>
      <c r="C35" s="339"/>
      <c r="D35" s="341"/>
      <c r="E35" s="291"/>
      <c r="F35" s="334"/>
      <c r="G35" s="334"/>
      <c r="H35" s="334"/>
      <c r="I35" s="339"/>
      <c r="J35" s="339"/>
      <c r="K35" s="297"/>
      <c r="L35" s="297"/>
      <c r="M35" s="343"/>
      <c r="N35" s="297"/>
      <c r="O35" s="335"/>
      <c r="P35" s="347"/>
      <c r="Q35" s="345"/>
      <c r="R35" s="345"/>
      <c r="S35" s="345"/>
      <c r="T35" s="345"/>
      <c r="U35" s="345"/>
      <c r="V35" s="345"/>
      <c r="W35" s="345"/>
      <c r="X35" s="345"/>
      <c r="Y35" s="345"/>
      <c r="Z35" s="345"/>
      <c r="AA35" s="345"/>
      <c r="AB35" s="345"/>
      <c r="AC35" s="402"/>
      <c r="AD35" s="401"/>
      <c r="AE35" s="470"/>
      <c r="AF35" s="490"/>
      <c r="AG35" s="133" t="s">
        <v>182</v>
      </c>
      <c r="AH35" s="96">
        <v>0.2</v>
      </c>
      <c r="AI35" s="128">
        <v>1</v>
      </c>
      <c r="AJ35" s="88">
        <v>0</v>
      </c>
      <c r="AK35" s="149">
        <v>0</v>
      </c>
      <c r="AL35" s="88">
        <v>0</v>
      </c>
      <c r="AM35" s="88">
        <f t="shared" si="3"/>
        <v>1</v>
      </c>
      <c r="AN35" s="327"/>
      <c r="AO35" s="505"/>
      <c r="AP35" s="298"/>
      <c r="AQ35" s="324"/>
      <c r="AR35" s="294"/>
      <c r="AS35" s="294"/>
      <c r="AT35" s="294"/>
      <c r="AU35" s="394"/>
      <c r="AV35" s="73"/>
      <c r="AW35" s="297"/>
      <c r="AX35" s="297"/>
      <c r="AY35" s="297"/>
      <c r="AZ35" s="297"/>
      <c r="BA35" s="298"/>
      <c r="BB35" s="298"/>
      <c r="BC35" s="298"/>
      <c r="BD35" s="298"/>
      <c r="BE35" s="298"/>
      <c r="BF35" s="298"/>
      <c r="BG35" s="298"/>
      <c r="BH35" s="298"/>
      <c r="BI35" s="298"/>
      <c r="BJ35" s="298"/>
      <c r="BK35" s="298"/>
      <c r="BL35" s="298"/>
      <c r="BM35" s="358"/>
      <c r="BN35" s="138"/>
      <c r="BO35" s="188"/>
      <c r="BP35" s="188"/>
      <c r="BQ35" s="188"/>
      <c r="BR35" s="188"/>
      <c r="BS35" s="188"/>
      <c r="BT35" s="188"/>
      <c r="BU35" s="188"/>
      <c r="BV35" s="188"/>
      <c r="BW35" s="188"/>
      <c r="BX35" s="188"/>
      <c r="BY35" s="138"/>
      <c r="BZ35" s="138"/>
      <c r="CA35" s="179"/>
      <c r="CB35" s="138"/>
      <c r="CC35" s="194"/>
      <c r="CD35" s="194"/>
      <c r="CE35" s="194"/>
      <c r="CF35" s="194"/>
      <c r="CG35" s="194"/>
      <c r="CH35" s="194"/>
      <c r="CI35" s="194"/>
      <c r="CJ35" s="194"/>
      <c r="CK35" s="194"/>
      <c r="CL35" s="194"/>
      <c r="CM35" s="138"/>
      <c r="CN35" s="194"/>
      <c r="CO35" s="144"/>
      <c r="CP35" s="194"/>
      <c r="CQ35" s="194"/>
      <c r="CR35" s="194"/>
      <c r="CS35" s="194"/>
      <c r="CT35" s="194"/>
      <c r="CU35" s="194"/>
      <c r="CV35" s="194"/>
      <c r="CW35" s="194"/>
      <c r="CX35" s="194"/>
      <c r="CY35" s="194"/>
      <c r="CZ35" s="194"/>
      <c r="DA35" s="194"/>
      <c r="DB35" s="194"/>
      <c r="DC35" s="139">
        <f>SUM(CP35:DB35)</f>
        <v>0</v>
      </c>
      <c r="DD35" s="194"/>
      <c r="DE35" s="194"/>
      <c r="DF35" s="194"/>
      <c r="DG35" s="194"/>
      <c r="DH35" s="194"/>
      <c r="DI35" s="194"/>
      <c r="DJ35" s="194"/>
      <c r="DK35" s="194"/>
      <c r="DL35" s="194"/>
      <c r="DM35" s="194"/>
      <c r="DN35" s="194"/>
      <c r="DO35" s="194"/>
      <c r="DP35" s="194"/>
      <c r="DQ35" s="182">
        <f>SUM(DD35:DP35)</f>
        <v>0</v>
      </c>
      <c r="DR35" s="138"/>
      <c r="DS35" s="194"/>
      <c r="DT35" s="194"/>
      <c r="DU35" s="194"/>
      <c r="DV35" s="194"/>
      <c r="DW35" s="194"/>
      <c r="DX35" s="194"/>
      <c r="DY35" s="194"/>
      <c r="DZ35" s="194"/>
      <c r="EA35" s="194"/>
      <c r="EB35" s="194"/>
      <c r="EC35" s="194"/>
      <c r="ED35" s="194"/>
      <c r="EE35" s="184">
        <v>0</v>
      </c>
      <c r="EF35" s="42"/>
      <c r="EG35" s="324"/>
      <c r="EH35" s="43"/>
    </row>
    <row r="36" spans="1:138" s="12" customFormat="1" ht="33.75" customHeight="1" x14ac:dyDescent="0.2">
      <c r="A36" s="291"/>
      <c r="B36" s="290" t="s">
        <v>196</v>
      </c>
      <c r="C36" s="290" t="s">
        <v>120</v>
      </c>
      <c r="D36" s="290">
        <v>0.17230400000000001</v>
      </c>
      <c r="E36" s="290">
        <v>0.53</v>
      </c>
      <c r="F36" s="290">
        <v>0.53</v>
      </c>
      <c r="G36" s="290">
        <v>0.53</v>
      </c>
      <c r="H36" s="290">
        <v>0.54</v>
      </c>
      <c r="I36" s="290" t="s">
        <v>117</v>
      </c>
      <c r="J36" s="290">
        <v>40</v>
      </c>
      <c r="K36" s="297"/>
      <c r="L36" s="296" t="s">
        <v>137</v>
      </c>
      <c r="M36" s="342">
        <v>4001</v>
      </c>
      <c r="N36" s="297"/>
      <c r="O36" s="345" t="s">
        <v>138</v>
      </c>
      <c r="P36" s="346" t="s">
        <v>141</v>
      </c>
      <c r="Q36" s="345" t="s">
        <v>197</v>
      </c>
      <c r="R36" s="345">
        <v>4001002</v>
      </c>
      <c r="S36" s="345" t="s">
        <v>119</v>
      </c>
      <c r="T36" s="345">
        <v>400100200</v>
      </c>
      <c r="U36" s="396">
        <v>4</v>
      </c>
      <c r="V36" s="345" t="s">
        <v>116</v>
      </c>
      <c r="W36" s="345">
        <v>4</v>
      </c>
      <c r="X36" s="396">
        <v>0</v>
      </c>
      <c r="Y36" s="396">
        <v>2</v>
      </c>
      <c r="Z36" s="396">
        <v>1</v>
      </c>
      <c r="AA36" s="396">
        <v>1</v>
      </c>
      <c r="AB36" s="345" t="s">
        <v>114</v>
      </c>
      <c r="AC36" s="396">
        <v>2</v>
      </c>
      <c r="AD36" s="478">
        <f>AC36*AF36</f>
        <v>0.80679999999999996</v>
      </c>
      <c r="AE36" s="479">
        <f>SUM(AH36*AK36)+(AH40*AK40)+(AH44*AK44)+(AH45*AK45)</f>
        <v>1.06E-2</v>
      </c>
      <c r="AF36" s="486">
        <f>SUM(AH36*AM36)+(AH40*AM40)+(AH44*AM44)+(AH45*AM45)</f>
        <v>0.40339999999999998</v>
      </c>
      <c r="AG36" s="99" t="s">
        <v>189</v>
      </c>
      <c r="AH36" s="100">
        <v>0.4</v>
      </c>
      <c r="AI36" s="130">
        <f>SUM(AH37*AI37)+(AH38*AI38)+(AH39*AI39)</f>
        <v>0</v>
      </c>
      <c r="AJ36" s="121">
        <f>SUM(AH37*AJ37)+(AH38*AJ38)+(AH39*AJ39)</f>
        <v>5.4999999999999993E-2</v>
      </c>
      <c r="AK36" s="150">
        <f>SUM(AH37*AK37)+(AH38*AK38)+(AH39*AK39)</f>
        <v>1.9E-2</v>
      </c>
      <c r="AL36" s="121">
        <f t="shared" si="2"/>
        <v>0.16200000000000003</v>
      </c>
      <c r="AM36" s="258">
        <f>SUM(AI36:AL36)</f>
        <v>0.23600000000000004</v>
      </c>
      <c r="AN36" s="326">
        <v>45291</v>
      </c>
      <c r="AO36" s="509" t="s">
        <v>290</v>
      </c>
      <c r="AP36" s="192" t="s">
        <v>236</v>
      </c>
      <c r="AQ36" s="323" t="s">
        <v>4</v>
      </c>
      <c r="AR36" s="293" t="s">
        <v>198</v>
      </c>
      <c r="AS36" s="293" t="s">
        <v>160</v>
      </c>
      <c r="AT36" s="293" t="s">
        <v>133</v>
      </c>
      <c r="AU36" s="393">
        <v>1166760345</v>
      </c>
      <c r="AV36" s="280"/>
      <c r="AW36" s="296" t="s">
        <v>1</v>
      </c>
      <c r="AX36" s="296" t="s">
        <v>2</v>
      </c>
      <c r="AY36" s="296">
        <v>91123</v>
      </c>
      <c r="AZ36" s="296" t="s">
        <v>5</v>
      </c>
      <c r="BA36" s="296"/>
      <c r="BB36" s="296"/>
      <c r="BC36" s="296"/>
      <c r="BD36" s="296"/>
      <c r="BE36" s="296"/>
      <c r="BF36" s="296"/>
      <c r="BG36" s="296"/>
      <c r="BH36" s="296"/>
      <c r="BI36" s="296"/>
      <c r="BJ36" s="296"/>
      <c r="BK36" s="296"/>
      <c r="BL36" s="296"/>
      <c r="BM36" s="356">
        <f>SUM(BA36:BL50)</f>
        <v>0</v>
      </c>
      <c r="BO36" s="186"/>
      <c r="BP36" s="186"/>
      <c r="BQ36" s="186"/>
      <c r="BR36" s="186"/>
      <c r="BS36" s="186"/>
      <c r="BT36" s="186"/>
      <c r="BU36" s="186"/>
      <c r="BV36" s="186"/>
      <c r="BW36" s="186"/>
      <c r="BX36" s="186"/>
      <c r="BY36" s="138"/>
      <c r="BZ36" s="138"/>
      <c r="CA36" s="179"/>
      <c r="CC36" s="194"/>
      <c r="CD36" s="194"/>
      <c r="CE36" s="194"/>
      <c r="CF36" s="194"/>
      <c r="CG36" s="194"/>
      <c r="CH36" s="194"/>
      <c r="CI36" s="194"/>
      <c r="CJ36" s="194"/>
      <c r="CK36" s="194"/>
      <c r="CL36" s="194"/>
      <c r="CM36" s="194"/>
      <c r="CN36" s="194"/>
      <c r="CO36" s="144">
        <f>SUM(CB36:CN36)</f>
        <v>0</v>
      </c>
      <c r="CQ36" s="194"/>
      <c r="CR36" s="194"/>
      <c r="CS36" s="194"/>
      <c r="CT36" s="194"/>
      <c r="CU36" s="194"/>
      <c r="CV36" s="194"/>
      <c r="CW36" s="194"/>
      <c r="CX36" s="194"/>
      <c r="CY36" s="194"/>
      <c r="CZ36" s="194"/>
      <c r="DA36" s="194"/>
      <c r="DB36" s="194"/>
      <c r="DC36" s="139">
        <f>SUM(CP36:DB36)</f>
        <v>0</v>
      </c>
      <c r="DE36" s="194"/>
      <c r="DF36" s="194"/>
      <c r="DG36" s="194"/>
      <c r="DH36" s="194"/>
      <c r="DI36" s="194"/>
      <c r="DJ36" s="194"/>
      <c r="DK36" s="194"/>
      <c r="DL36" s="194"/>
      <c r="DM36" s="194"/>
      <c r="DN36" s="194"/>
      <c r="DO36" s="194"/>
      <c r="DP36" s="194"/>
      <c r="DQ36" s="182">
        <f>SUM(DD36:DP36)</f>
        <v>0</v>
      </c>
      <c r="DS36" s="194"/>
      <c r="DT36" s="194"/>
      <c r="DU36" s="194"/>
      <c r="DV36" s="194"/>
      <c r="DW36" s="194"/>
      <c r="DX36" s="194"/>
      <c r="DY36" s="194"/>
      <c r="DZ36" s="194"/>
      <c r="EA36" s="194"/>
      <c r="EB36" s="194"/>
      <c r="EC36" s="194"/>
      <c r="ED36" s="194"/>
      <c r="EE36" s="184">
        <f>SUM(DR36:ED36)</f>
        <v>0</v>
      </c>
      <c r="EF36" s="42"/>
      <c r="EG36" s="324"/>
      <c r="EH36" s="43"/>
    </row>
    <row r="37" spans="1:138" s="12" customFormat="1" ht="60" customHeight="1" x14ac:dyDescent="0.2">
      <c r="A37" s="291"/>
      <c r="B37" s="291"/>
      <c r="C37" s="291"/>
      <c r="D37" s="291"/>
      <c r="E37" s="291"/>
      <c r="F37" s="291"/>
      <c r="G37" s="291"/>
      <c r="H37" s="291"/>
      <c r="I37" s="291"/>
      <c r="J37" s="291"/>
      <c r="K37" s="297"/>
      <c r="L37" s="297"/>
      <c r="M37" s="343"/>
      <c r="N37" s="297"/>
      <c r="O37" s="345"/>
      <c r="P37" s="346"/>
      <c r="Q37" s="345"/>
      <c r="R37" s="345"/>
      <c r="S37" s="345"/>
      <c r="T37" s="345"/>
      <c r="U37" s="396"/>
      <c r="V37" s="345"/>
      <c r="W37" s="345"/>
      <c r="X37" s="396"/>
      <c r="Y37" s="396"/>
      <c r="Z37" s="396"/>
      <c r="AA37" s="396"/>
      <c r="AB37" s="345"/>
      <c r="AC37" s="396"/>
      <c r="AD37" s="478"/>
      <c r="AE37" s="350"/>
      <c r="AF37" s="487"/>
      <c r="AG37" s="65" t="s">
        <v>199</v>
      </c>
      <c r="AH37" s="63">
        <v>0.2</v>
      </c>
      <c r="AI37" s="126">
        <v>0</v>
      </c>
      <c r="AJ37" s="121">
        <v>0.15</v>
      </c>
      <c r="AK37" s="150">
        <v>0.04</v>
      </c>
      <c r="AL37" s="121">
        <v>0.81</v>
      </c>
      <c r="AM37" s="90">
        <f>SUM(AI37:AL37)</f>
        <v>1</v>
      </c>
      <c r="AN37" s="327"/>
      <c r="AO37" s="510"/>
      <c r="AP37" s="192" t="s">
        <v>237</v>
      </c>
      <c r="AQ37" s="324"/>
      <c r="AR37" s="294"/>
      <c r="AS37" s="294"/>
      <c r="AT37" s="294"/>
      <c r="AU37" s="394"/>
      <c r="AV37" s="73"/>
      <c r="AW37" s="297"/>
      <c r="AX37" s="297"/>
      <c r="AY37" s="297"/>
      <c r="AZ37" s="297"/>
      <c r="BA37" s="297"/>
      <c r="BB37" s="297"/>
      <c r="BC37" s="297"/>
      <c r="BD37" s="297"/>
      <c r="BE37" s="297"/>
      <c r="BF37" s="297"/>
      <c r="BG37" s="297"/>
      <c r="BH37" s="297"/>
      <c r="BI37" s="297"/>
      <c r="BJ37" s="297"/>
      <c r="BK37" s="297"/>
      <c r="BL37" s="297"/>
      <c r="BM37" s="357"/>
      <c r="BN37" s="138"/>
      <c r="BO37" s="187"/>
      <c r="BP37" s="187"/>
      <c r="BQ37" s="187"/>
      <c r="BR37" s="187"/>
      <c r="BS37" s="187"/>
      <c r="BT37" s="187"/>
      <c r="BU37" s="187"/>
      <c r="BV37" s="187"/>
      <c r="BW37" s="187"/>
      <c r="BX37" s="187"/>
      <c r="BY37" s="138"/>
      <c r="BZ37" s="138"/>
      <c r="CA37" s="179"/>
      <c r="CB37" s="138"/>
      <c r="CC37" s="194"/>
      <c r="CD37" s="194"/>
      <c r="CE37" s="194"/>
      <c r="CF37" s="194"/>
      <c r="CG37" s="194"/>
      <c r="CH37" s="194"/>
      <c r="CI37" s="194"/>
      <c r="CJ37" s="194"/>
      <c r="CK37" s="194"/>
      <c r="CL37" s="194"/>
      <c r="CM37" s="194"/>
      <c r="CN37" s="194"/>
      <c r="CO37" s="144"/>
      <c r="CP37" s="194"/>
      <c r="CQ37" s="194"/>
      <c r="CR37" s="194"/>
      <c r="CS37" s="194"/>
      <c r="CT37" s="194"/>
      <c r="CU37" s="194"/>
      <c r="CV37" s="194"/>
      <c r="CW37" s="194"/>
      <c r="CX37" s="194"/>
      <c r="CY37" s="194"/>
      <c r="CZ37" s="194"/>
      <c r="DA37" s="194"/>
      <c r="DB37" s="194"/>
      <c r="DC37" s="139"/>
      <c r="DD37" s="194"/>
      <c r="DE37" s="194"/>
      <c r="DF37" s="194"/>
      <c r="DG37" s="194"/>
      <c r="DH37" s="194"/>
      <c r="DI37" s="194"/>
      <c r="DJ37" s="194"/>
      <c r="DK37" s="194"/>
      <c r="DL37" s="194"/>
      <c r="DM37" s="194"/>
      <c r="DN37" s="194"/>
      <c r="DO37" s="194"/>
      <c r="DP37" s="194"/>
      <c r="DQ37" s="182"/>
      <c r="DR37" s="138"/>
      <c r="DS37" s="194"/>
      <c r="DT37" s="194"/>
      <c r="DU37" s="194"/>
      <c r="DV37" s="194"/>
      <c r="DW37" s="194"/>
      <c r="DX37" s="194"/>
      <c r="DY37" s="194"/>
      <c r="DZ37" s="194"/>
      <c r="EA37" s="194"/>
      <c r="EB37" s="194"/>
      <c r="EC37" s="194"/>
      <c r="ED37" s="194"/>
      <c r="EE37" s="184"/>
      <c r="EF37" s="42"/>
      <c r="EG37" s="324"/>
      <c r="EH37" s="43"/>
    </row>
    <row r="38" spans="1:138" s="12" customFormat="1" ht="36.75" customHeight="1" x14ac:dyDescent="0.2">
      <c r="A38" s="291"/>
      <c r="B38" s="291"/>
      <c r="C38" s="291"/>
      <c r="D38" s="291"/>
      <c r="E38" s="291"/>
      <c r="F38" s="291"/>
      <c r="G38" s="291"/>
      <c r="H38" s="291"/>
      <c r="I38" s="291"/>
      <c r="J38" s="291"/>
      <c r="K38" s="297"/>
      <c r="L38" s="297"/>
      <c r="M38" s="343"/>
      <c r="N38" s="297"/>
      <c r="O38" s="345"/>
      <c r="P38" s="346"/>
      <c r="Q38" s="345"/>
      <c r="R38" s="345"/>
      <c r="S38" s="345"/>
      <c r="T38" s="345"/>
      <c r="U38" s="396"/>
      <c r="V38" s="345"/>
      <c r="W38" s="345"/>
      <c r="X38" s="396"/>
      <c r="Y38" s="396"/>
      <c r="Z38" s="396"/>
      <c r="AA38" s="396"/>
      <c r="AB38" s="345"/>
      <c r="AC38" s="396"/>
      <c r="AD38" s="478"/>
      <c r="AE38" s="350"/>
      <c r="AF38" s="487"/>
      <c r="AG38" s="58" t="s">
        <v>162</v>
      </c>
      <c r="AH38" s="62">
        <v>0.3</v>
      </c>
      <c r="AI38" s="126">
        <v>0</v>
      </c>
      <c r="AJ38" s="121">
        <v>0.04</v>
      </c>
      <c r="AK38" s="150">
        <v>0.02</v>
      </c>
      <c r="AL38" s="121">
        <f t="shared" si="2"/>
        <v>0</v>
      </c>
      <c r="AM38" s="90">
        <f t="shared" ref="AM38:AM67" si="4">SUM(AI38:AL38)</f>
        <v>0.06</v>
      </c>
      <c r="AN38" s="327"/>
      <c r="AO38" s="152" t="s">
        <v>237</v>
      </c>
      <c r="AP38" s="192" t="s">
        <v>237</v>
      </c>
      <c r="AQ38" s="324"/>
      <c r="AR38" s="294"/>
      <c r="AS38" s="294"/>
      <c r="AT38" s="294"/>
      <c r="AU38" s="394"/>
      <c r="AV38" s="73"/>
      <c r="AW38" s="297"/>
      <c r="AX38" s="297"/>
      <c r="AY38" s="297"/>
      <c r="AZ38" s="297"/>
      <c r="BA38" s="297"/>
      <c r="BB38" s="297"/>
      <c r="BC38" s="297"/>
      <c r="BD38" s="297"/>
      <c r="BE38" s="297"/>
      <c r="BF38" s="297"/>
      <c r="BG38" s="297"/>
      <c r="BH38" s="297"/>
      <c r="BI38" s="297"/>
      <c r="BJ38" s="297"/>
      <c r="BK38" s="297"/>
      <c r="BL38" s="297"/>
      <c r="BM38" s="357"/>
      <c r="BN38" s="138"/>
      <c r="BO38" s="187"/>
      <c r="BP38" s="187"/>
      <c r="BQ38" s="187"/>
      <c r="BR38" s="187"/>
      <c r="BS38" s="187"/>
      <c r="BT38" s="187"/>
      <c r="BU38" s="187"/>
      <c r="BV38" s="187"/>
      <c r="BW38" s="187"/>
      <c r="BX38" s="187"/>
      <c r="BY38" s="138"/>
      <c r="BZ38" s="138"/>
      <c r="CA38" s="179"/>
      <c r="CB38" s="138"/>
      <c r="CC38" s="194"/>
      <c r="CD38" s="194"/>
      <c r="CE38" s="194"/>
      <c r="CF38" s="194"/>
      <c r="CG38" s="194"/>
      <c r="CH38" s="194"/>
      <c r="CI38" s="194"/>
      <c r="CJ38" s="194"/>
      <c r="CK38" s="194"/>
      <c r="CL38" s="194"/>
      <c r="CM38" s="194"/>
      <c r="CN38" s="194"/>
      <c r="CO38" s="144"/>
      <c r="CP38" s="194"/>
      <c r="CQ38" s="194"/>
      <c r="CR38" s="194"/>
      <c r="CS38" s="194"/>
      <c r="CT38" s="194"/>
      <c r="CU38" s="194"/>
      <c r="CV38" s="194"/>
      <c r="CW38" s="194"/>
      <c r="CX38" s="194"/>
      <c r="CY38" s="194"/>
      <c r="CZ38" s="194"/>
      <c r="DA38" s="194"/>
      <c r="DB38" s="194"/>
      <c r="DC38" s="139">
        <f>SUM(CP38:DB38)</f>
        <v>0</v>
      </c>
      <c r="DD38" s="194"/>
      <c r="DE38" s="194"/>
      <c r="DF38" s="194"/>
      <c r="DG38" s="194"/>
      <c r="DH38" s="194"/>
      <c r="DI38" s="194"/>
      <c r="DJ38" s="194"/>
      <c r="DK38" s="194"/>
      <c r="DL38" s="194"/>
      <c r="DM38" s="194"/>
      <c r="DN38" s="194"/>
      <c r="DO38" s="194"/>
      <c r="DP38" s="194"/>
      <c r="DQ38" s="182">
        <f>SUM(DD38:DP38)</f>
        <v>0</v>
      </c>
      <c r="DR38" s="138"/>
      <c r="DS38" s="194"/>
      <c r="DT38" s="194"/>
      <c r="DU38" s="194"/>
      <c r="DV38" s="194"/>
      <c r="DW38" s="194"/>
      <c r="DX38" s="194"/>
      <c r="DY38" s="194"/>
      <c r="DZ38" s="194"/>
      <c r="EA38" s="194"/>
      <c r="EB38" s="194"/>
      <c r="EC38" s="194"/>
      <c r="ED38" s="194"/>
      <c r="EE38" s="184">
        <v>0</v>
      </c>
      <c r="EF38" s="42"/>
      <c r="EG38" s="324"/>
      <c r="EH38" s="43"/>
    </row>
    <row r="39" spans="1:138" s="12" customFormat="1" ht="43.5" customHeight="1" thickBot="1" x14ac:dyDescent="0.25">
      <c r="A39" s="291"/>
      <c r="B39" s="291"/>
      <c r="C39" s="291"/>
      <c r="D39" s="291"/>
      <c r="E39" s="291"/>
      <c r="F39" s="291"/>
      <c r="G39" s="291"/>
      <c r="H39" s="291"/>
      <c r="I39" s="291"/>
      <c r="J39" s="291"/>
      <c r="K39" s="297"/>
      <c r="L39" s="297"/>
      <c r="M39" s="343"/>
      <c r="N39" s="297"/>
      <c r="O39" s="345"/>
      <c r="P39" s="346"/>
      <c r="Q39" s="345"/>
      <c r="R39" s="345"/>
      <c r="S39" s="345"/>
      <c r="T39" s="345"/>
      <c r="U39" s="396"/>
      <c r="V39" s="345"/>
      <c r="W39" s="345"/>
      <c r="X39" s="396"/>
      <c r="Y39" s="396"/>
      <c r="Z39" s="396"/>
      <c r="AA39" s="396"/>
      <c r="AB39" s="345"/>
      <c r="AC39" s="396"/>
      <c r="AD39" s="478"/>
      <c r="AE39" s="350"/>
      <c r="AF39" s="487"/>
      <c r="AG39" s="71" t="s">
        <v>163</v>
      </c>
      <c r="AH39" s="96">
        <v>0.5</v>
      </c>
      <c r="AI39" s="128">
        <v>0</v>
      </c>
      <c r="AJ39" s="88">
        <v>2.5999999999999999E-2</v>
      </c>
      <c r="AK39" s="149">
        <v>0.01</v>
      </c>
      <c r="AL39" s="88">
        <f t="shared" si="2"/>
        <v>0</v>
      </c>
      <c r="AM39" s="88">
        <f t="shared" si="4"/>
        <v>3.5999999999999997E-2</v>
      </c>
      <c r="AN39" s="328"/>
      <c r="AO39" s="152" t="s">
        <v>237</v>
      </c>
      <c r="AP39" s="192" t="s">
        <v>237</v>
      </c>
      <c r="AQ39" s="324"/>
      <c r="AR39" s="294"/>
      <c r="AS39" s="294"/>
      <c r="AT39" s="294"/>
      <c r="AU39" s="394"/>
      <c r="AV39" s="73"/>
      <c r="AW39" s="297"/>
      <c r="AX39" s="297"/>
      <c r="AY39" s="297"/>
      <c r="AZ39" s="297"/>
      <c r="BA39" s="297"/>
      <c r="BB39" s="297"/>
      <c r="BC39" s="297"/>
      <c r="BD39" s="297"/>
      <c r="BE39" s="297"/>
      <c r="BF39" s="297"/>
      <c r="BG39" s="297"/>
      <c r="BH39" s="297"/>
      <c r="BI39" s="297"/>
      <c r="BJ39" s="297"/>
      <c r="BK39" s="297"/>
      <c r="BL39" s="297"/>
      <c r="BM39" s="357"/>
      <c r="BN39" s="138"/>
      <c r="BO39" s="187"/>
      <c r="BP39" s="187"/>
      <c r="BQ39" s="187"/>
      <c r="BR39" s="187"/>
      <c r="BS39" s="187"/>
      <c r="BT39" s="187"/>
      <c r="BU39" s="187"/>
      <c r="BV39" s="187"/>
      <c r="BW39" s="187"/>
      <c r="BX39" s="187"/>
      <c r="BY39" s="138"/>
      <c r="BZ39" s="138"/>
      <c r="CA39" s="179"/>
      <c r="CB39" s="138"/>
      <c r="CC39" s="194"/>
      <c r="CD39" s="194"/>
      <c r="CE39" s="194"/>
      <c r="CF39" s="194"/>
      <c r="CG39" s="194"/>
      <c r="CH39" s="194"/>
      <c r="CI39" s="194"/>
      <c r="CJ39" s="194"/>
      <c r="CK39" s="194"/>
      <c r="CL39" s="194"/>
      <c r="CM39" s="194"/>
      <c r="CN39" s="194"/>
      <c r="CO39" s="144"/>
      <c r="CP39" s="194"/>
      <c r="CQ39" s="194"/>
      <c r="CR39" s="194"/>
      <c r="CS39" s="194"/>
      <c r="CT39" s="194"/>
      <c r="CU39" s="194"/>
      <c r="CV39" s="194"/>
      <c r="CW39" s="194"/>
      <c r="CX39" s="194"/>
      <c r="CY39" s="194"/>
      <c r="CZ39" s="194"/>
      <c r="DA39" s="194"/>
      <c r="DB39" s="194"/>
      <c r="DC39" s="139">
        <f>SUM(CP39:DB39)</f>
        <v>0</v>
      </c>
      <c r="DD39" s="194"/>
      <c r="DE39" s="194"/>
      <c r="DF39" s="194"/>
      <c r="DG39" s="194"/>
      <c r="DH39" s="194"/>
      <c r="DI39" s="194"/>
      <c r="DJ39" s="194"/>
      <c r="DK39" s="194"/>
      <c r="DL39" s="194"/>
      <c r="DM39" s="194"/>
      <c r="DN39" s="194"/>
      <c r="DO39" s="194"/>
      <c r="DP39" s="194"/>
      <c r="DQ39" s="182">
        <f>SUM(DD39:DP39)</f>
        <v>0</v>
      </c>
      <c r="DR39" s="138"/>
      <c r="DS39" s="194"/>
      <c r="DT39" s="194"/>
      <c r="DU39" s="194"/>
      <c r="DV39" s="194"/>
      <c r="DW39" s="194"/>
      <c r="DX39" s="194"/>
      <c r="DY39" s="194"/>
      <c r="DZ39" s="194"/>
      <c r="EA39" s="194"/>
      <c r="EB39" s="194"/>
      <c r="EC39" s="194"/>
      <c r="ED39" s="194"/>
      <c r="EE39" s="184">
        <v>0</v>
      </c>
      <c r="EF39" s="42"/>
      <c r="EG39" s="324"/>
      <c r="EH39" s="43"/>
    </row>
    <row r="40" spans="1:138" s="12" customFormat="1" ht="58.5" customHeight="1" x14ac:dyDescent="0.2">
      <c r="A40" s="291"/>
      <c r="B40" s="291"/>
      <c r="C40" s="291"/>
      <c r="D40" s="291"/>
      <c r="E40" s="291"/>
      <c r="F40" s="291"/>
      <c r="G40" s="291"/>
      <c r="H40" s="291"/>
      <c r="I40" s="291"/>
      <c r="J40" s="291"/>
      <c r="K40" s="297"/>
      <c r="L40" s="297"/>
      <c r="M40" s="343"/>
      <c r="N40" s="297"/>
      <c r="O40" s="345"/>
      <c r="P40" s="346"/>
      <c r="Q40" s="345"/>
      <c r="R40" s="345"/>
      <c r="S40" s="345"/>
      <c r="T40" s="345"/>
      <c r="U40" s="396"/>
      <c r="V40" s="345"/>
      <c r="W40" s="345"/>
      <c r="X40" s="396"/>
      <c r="Y40" s="396"/>
      <c r="Z40" s="396"/>
      <c r="AA40" s="396"/>
      <c r="AB40" s="345"/>
      <c r="AC40" s="396"/>
      <c r="AD40" s="478"/>
      <c r="AE40" s="350"/>
      <c r="AF40" s="487"/>
      <c r="AG40" s="97" t="s">
        <v>200</v>
      </c>
      <c r="AH40" s="100">
        <v>0.3</v>
      </c>
      <c r="AI40" s="130">
        <f>SUM(AH41*AI41)+(AH42*AI42)+(AH43*AI43)</f>
        <v>0</v>
      </c>
      <c r="AJ40" s="121">
        <f>SUM(AH41*AJ41)+(AH42*AJ42)+(AH43*AJ43)</f>
        <v>2.0000000000000004E-2</v>
      </c>
      <c r="AK40" s="150">
        <f>SUM(AH41*AK41)+(AH42*AK42)+(AH43*AK43)</f>
        <v>1.0000000000000002E-2</v>
      </c>
      <c r="AL40" s="121">
        <f t="shared" si="2"/>
        <v>0</v>
      </c>
      <c r="AM40" s="121">
        <f t="shared" si="4"/>
        <v>3.0000000000000006E-2</v>
      </c>
      <c r="AN40" s="60"/>
      <c r="AO40" s="193" t="s">
        <v>291</v>
      </c>
      <c r="AP40" s="192" t="s">
        <v>236</v>
      </c>
      <c r="AQ40" s="324"/>
      <c r="AR40" s="294"/>
      <c r="AS40" s="294"/>
      <c r="AT40" s="294"/>
      <c r="AU40" s="394"/>
      <c r="AV40" s="73"/>
      <c r="AW40" s="297"/>
      <c r="AX40" s="297"/>
      <c r="AY40" s="297"/>
      <c r="AZ40" s="297"/>
      <c r="BA40" s="297"/>
      <c r="BB40" s="297"/>
      <c r="BC40" s="297"/>
      <c r="BD40" s="297"/>
      <c r="BE40" s="297"/>
      <c r="BF40" s="297"/>
      <c r="BG40" s="297"/>
      <c r="BH40" s="297"/>
      <c r="BI40" s="297"/>
      <c r="BJ40" s="297"/>
      <c r="BK40" s="297"/>
      <c r="BL40" s="297"/>
      <c r="BM40" s="357"/>
      <c r="BN40" s="138"/>
      <c r="BO40" s="187"/>
      <c r="BP40" s="187"/>
      <c r="BQ40" s="187"/>
      <c r="BR40" s="187"/>
      <c r="BS40" s="187"/>
      <c r="BT40" s="187"/>
      <c r="BU40" s="187"/>
      <c r="BV40" s="187"/>
      <c r="BW40" s="187"/>
      <c r="BX40" s="187"/>
      <c r="BY40" s="138"/>
      <c r="BZ40" s="138"/>
      <c r="CA40" s="179"/>
      <c r="CB40" s="138"/>
      <c r="CC40" s="194"/>
      <c r="CD40" s="194"/>
      <c r="CE40" s="194"/>
      <c r="CF40" s="194"/>
      <c r="CG40" s="194"/>
      <c r="CH40" s="194"/>
      <c r="CI40" s="194"/>
      <c r="CJ40" s="194"/>
      <c r="CK40" s="194"/>
      <c r="CL40" s="194"/>
      <c r="CM40" s="194"/>
      <c r="CN40" s="194"/>
      <c r="CO40" s="144"/>
      <c r="CP40" s="194"/>
      <c r="CQ40" s="194"/>
      <c r="CR40" s="194"/>
      <c r="CS40" s="194"/>
      <c r="CT40" s="194"/>
      <c r="CU40" s="194"/>
      <c r="CV40" s="194"/>
      <c r="CW40" s="194"/>
      <c r="CX40" s="194"/>
      <c r="CY40" s="194"/>
      <c r="CZ40" s="194"/>
      <c r="DA40" s="194"/>
      <c r="DB40" s="194"/>
      <c r="DC40" s="139"/>
      <c r="DD40" s="194"/>
      <c r="DE40" s="194"/>
      <c r="DF40" s="194"/>
      <c r="DG40" s="194"/>
      <c r="DH40" s="194"/>
      <c r="DI40" s="194"/>
      <c r="DJ40" s="194"/>
      <c r="DK40" s="194"/>
      <c r="DL40" s="194"/>
      <c r="DM40" s="194"/>
      <c r="DN40" s="194"/>
      <c r="DO40" s="194"/>
      <c r="DP40" s="194"/>
      <c r="DQ40" s="182"/>
      <c r="DR40" s="138"/>
      <c r="DS40" s="194"/>
      <c r="DT40" s="194"/>
      <c r="DU40" s="194"/>
      <c r="DV40" s="194"/>
      <c r="DW40" s="194"/>
      <c r="DX40" s="194"/>
      <c r="DY40" s="194"/>
      <c r="DZ40" s="194"/>
      <c r="EA40" s="194"/>
      <c r="EB40" s="194"/>
      <c r="EC40" s="194"/>
      <c r="ED40" s="194"/>
      <c r="EE40" s="184"/>
      <c r="EF40" s="42"/>
      <c r="EG40" s="324"/>
      <c r="EH40" s="43"/>
    </row>
    <row r="41" spans="1:138" s="12" customFormat="1" ht="50.25" customHeight="1" x14ac:dyDescent="0.2">
      <c r="A41" s="291"/>
      <c r="B41" s="291"/>
      <c r="C41" s="291"/>
      <c r="D41" s="291"/>
      <c r="E41" s="291"/>
      <c r="F41" s="291"/>
      <c r="G41" s="291"/>
      <c r="H41" s="291"/>
      <c r="I41" s="291"/>
      <c r="J41" s="291"/>
      <c r="K41" s="297"/>
      <c r="L41" s="297"/>
      <c r="M41" s="343"/>
      <c r="N41" s="297"/>
      <c r="O41" s="345"/>
      <c r="P41" s="346"/>
      <c r="Q41" s="345"/>
      <c r="R41" s="345"/>
      <c r="S41" s="345"/>
      <c r="T41" s="345"/>
      <c r="U41" s="396"/>
      <c r="V41" s="345"/>
      <c r="W41" s="345"/>
      <c r="X41" s="396"/>
      <c r="Y41" s="396"/>
      <c r="Z41" s="396"/>
      <c r="AA41" s="396"/>
      <c r="AB41" s="345"/>
      <c r="AC41" s="396"/>
      <c r="AD41" s="478"/>
      <c r="AE41" s="350"/>
      <c r="AF41" s="487"/>
      <c r="AG41" s="65" t="s">
        <v>201</v>
      </c>
      <c r="AH41" s="63">
        <v>0.2</v>
      </c>
      <c r="AI41" s="126">
        <v>0</v>
      </c>
      <c r="AJ41" s="121">
        <v>0.1</v>
      </c>
      <c r="AK41" s="150">
        <v>0.05</v>
      </c>
      <c r="AL41" s="121">
        <f t="shared" si="2"/>
        <v>0</v>
      </c>
      <c r="AM41" s="90">
        <f t="shared" si="4"/>
        <v>0.15000000000000002</v>
      </c>
      <c r="AN41" s="326">
        <v>45291</v>
      </c>
      <c r="AO41" s="152" t="s">
        <v>237</v>
      </c>
      <c r="AP41" s="192" t="s">
        <v>237</v>
      </c>
      <c r="AQ41" s="324"/>
      <c r="AR41" s="294"/>
      <c r="AS41" s="294"/>
      <c r="AT41" s="294"/>
      <c r="AU41" s="394"/>
      <c r="AV41" s="73"/>
      <c r="AW41" s="297"/>
      <c r="AX41" s="297"/>
      <c r="AY41" s="297"/>
      <c r="AZ41" s="297"/>
      <c r="BA41" s="297"/>
      <c r="BB41" s="297"/>
      <c r="BC41" s="297"/>
      <c r="BD41" s="297"/>
      <c r="BE41" s="297"/>
      <c r="BF41" s="297"/>
      <c r="BG41" s="297"/>
      <c r="BH41" s="297"/>
      <c r="BI41" s="297"/>
      <c r="BJ41" s="297"/>
      <c r="BK41" s="297"/>
      <c r="BL41" s="297"/>
      <c r="BM41" s="357"/>
      <c r="BN41" s="138"/>
      <c r="BO41" s="187"/>
      <c r="BP41" s="187"/>
      <c r="BQ41" s="187"/>
      <c r="BR41" s="187"/>
      <c r="BS41" s="187"/>
      <c r="BT41" s="187"/>
      <c r="BU41" s="187"/>
      <c r="BV41" s="187"/>
      <c r="BW41" s="187"/>
      <c r="BX41" s="187"/>
      <c r="BY41" s="138"/>
      <c r="BZ41" s="138"/>
      <c r="CA41" s="179"/>
      <c r="CB41" s="138"/>
      <c r="CC41" s="194"/>
      <c r="CD41" s="194"/>
      <c r="CE41" s="194"/>
      <c r="CF41" s="194"/>
      <c r="CG41" s="194"/>
      <c r="CH41" s="194"/>
      <c r="CI41" s="194"/>
      <c r="CJ41" s="194"/>
      <c r="CK41" s="194"/>
      <c r="CL41" s="194"/>
      <c r="CM41" s="194"/>
      <c r="CN41" s="194"/>
      <c r="CO41" s="144"/>
      <c r="CP41" s="194"/>
      <c r="CQ41" s="194"/>
      <c r="CR41" s="194"/>
      <c r="CS41" s="194"/>
      <c r="CT41" s="194"/>
      <c r="CU41" s="194"/>
      <c r="CV41" s="194"/>
      <c r="CW41" s="194"/>
      <c r="CX41" s="194"/>
      <c r="CY41" s="194"/>
      <c r="CZ41" s="194"/>
      <c r="DA41" s="194"/>
      <c r="DB41" s="194"/>
      <c r="DC41" s="139">
        <f>SUM(CP41:DB41)</f>
        <v>0</v>
      </c>
      <c r="DD41" s="194"/>
      <c r="DE41" s="194"/>
      <c r="DF41" s="194"/>
      <c r="DG41" s="194"/>
      <c r="DH41" s="194"/>
      <c r="DI41" s="194"/>
      <c r="DJ41" s="194"/>
      <c r="DK41" s="194"/>
      <c r="DL41" s="194"/>
      <c r="DM41" s="194"/>
      <c r="DN41" s="194"/>
      <c r="DO41" s="194"/>
      <c r="DP41" s="194"/>
      <c r="DQ41" s="182">
        <f>SUM(DD41:DP41)</f>
        <v>0</v>
      </c>
      <c r="DR41" s="138"/>
      <c r="DS41" s="194"/>
      <c r="DT41" s="194"/>
      <c r="DU41" s="194"/>
      <c r="DV41" s="194"/>
      <c r="DW41" s="194"/>
      <c r="DX41" s="194"/>
      <c r="DY41" s="194"/>
      <c r="DZ41" s="194"/>
      <c r="EA41" s="194"/>
      <c r="EB41" s="194"/>
      <c r="EC41" s="194"/>
      <c r="ED41" s="194"/>
      <c r="EE41" s="184">
        <v>0</v>
      </c>
      <c r="EF41" s="42"/>
      <c r="EG41" s="324"/>
      <c r="EH41" s="43"/>
    </row>
    <row r="42" spans="1:138" s="12" customFormat="1" ht="43.5" customHeight="1" x14ac:dyDescent="0.2">
      <c r="A42" s="291"/>
      <c r="B42" s="291"/>
      <c r="C42" s="291"/>
      <c r="D42" s="291"/>
      <c r="E42" s="291"/>
      <c r="F42" s="291"/>
      <c r="G42" s="291"/>
      <c r="H42" s="291"/>
      <c r="I42" s="291"/>
      <c r="J42" s="291"/>
      <c r="K42" s="297"/>
      <c r="L42" s="297"/>
      <c r="M42" s="343"/>
      <c r="N42" s="297"/>
      <c r="O42" s="345"/>
      <c r="P42" s="346"/>
      <c r="Q42" s="345"/>
      <c r="R42" s="345"/>
      <c r="S42" s="345"/>
      <c r="T42" s="345"/>
      <c r="U42" s="396"/>
      <c r="V42" s="345"/>
      <c r="W42" s="345"/>
      <c r="X42" s="396"/>
      <c r="Y42" s="396"/>
      <c r="Z42" s="396"/>
      <c r="AA42" s="396"/>
      <c r="AB42" s="345"/>
      <c r="AC42" s="396"/>
      <c r="AD42" s="478"/>
      <c r="AE42" s="350"/>
      <c r="AF42" s="487"/>
      <c r="AG42" s="58" t="s">
        <v>164</v>
      </c>
      <c r="AH42" s="63">
        <v>0.2</v>
      </c>
      <c r="AI42" s="126">
        <v>0</v>
      </c>
      <c r="AJ42" s="121">
        <v>0</v>
      </c>
      <c r="AK42" s="150">
        <f t="shared" ref="AK42" si="5">SUM(AH43*AK43)+(AH44*AK44)+(AH45*AK45)</f>
        <v>0</v>
      </c>
      <c r="AL42" s="121">
        <f t="shared" si="2"/>
        <v>0</v>
      </c>
      <c r="AM42" s="90">
        <f t="shared" si="4"/>
        <v>0</v>
      </c>
      <c r="AN42" s="327"/>
      <c r="AO42" s="152" t="s">
        <v>237</v>
      </c>
      <c r="AP42" s="192" t="s">
        <v>237</v>
      </c>
      <c r="AQ42" s="324"/>
      <c r="AR42" s="294"/>
      <c r="AS42" s="294"/>
      <c r="AT42" s="294"/>
      <c r="AU42" s="394"/>
      <c r="AV42" s="73"/>
      <c r="AW42" s="297"/>
      <c r="AX42" s="297"/>
      <c r="AY42" s="297"/>
      <c r="AZ42" s="297"/>
      <c r="BA42" s="297"/>
      <c r="BB42" s="297"/>
      <c r="BC42" s="297"/>
      <c r="BD42" s="297"/>
      <c r="BE42" s="297"/>
      <c r="BF42" s="297"/>
      <c r="BG42" s="297"/>
      <c r="BH42" s="297"/>
      <c r="BI42" s="297"/>
      <c r="BJ42" s="297"/>
      <c r="BK42" s="297"/>
      <c r="BL42" s="297"/>
      <c r="BM42" s="357"/>
      <c r="BN42" s="138"/>
      <c r="BO42" s="187"/>
      <c r="BP42" s="187"/>
      <c r="BQ42" s="187"/>
      <c r="BR42" s="187"/>
      <c r="BS42" s="187"/>
      <c r="BT42" s="187"/>
      <c r="BU42" s="187"/>
      <c r="BV42" s="187"/>
      <c r="BW42" s="187"/>
      <c r="BX42" s="187"/>
      <c r="BY42" s="138"/>
      <c r="BZ42" s="138"/>
      <c r="CA42" s="179"/>
      <c r="CB42" s="138"/>
      <c r="CC42" s="194"/>
      <c r="CD42" s="194"/>
      <c r="CE42" s="194"/>
      <c r="CF42" s="194"/>
      <c r="CG42" s="194"/>
      <c r="CH42" s="194"/>
      <c r="CI42" s="194"/>
      <c r="CJ42" s="194"/>
      <c r="CK42" s="194"/>
      <c r="CL42" s="194"/>
      <c r="CM42" s="194"/>
      <c r="CN42" s="194"/>
      <c r="CO42" s="144"/>
      <c r="CP42" s="194"/>
      <c r="CQ42" s="194"/>
      <c r="CR42" s="194"/>
      <c r="CS42" s="194"/>
      <c r="CT42" s="194"/>
      <c r="CU42" s="194"/>
      <c r="CV42" s="194"/>
      <c r="CW42" s="194"/>
      <c r="CX42" s="194"/>
      <c r="CY42" s="194"/>
      <c r="CZ42" s="194"/>
      <c r="DA42" s="194"/>
      <c r="DB42" s="194"/>
      <c r="DC42" s="139">
        <f>SUM(CP42:DB42)</f>
        <v>0</v>
      </c>
      <c r="DD42" s="194"/>
      <c r="DE42" s="194"/>
      <c r="DF42" s="194"/>
      <c r="DG42" s="194"/>
      <c r="DH42" s="194"/>
      <c r="DI42" s="194"/>
      <c r="DJ42" s="194"/>
      <c r="DK42" s="194"/>
      <c r="DL42" s="194"/>
      <c r="DM42" s="194"/>
      <c r="DN42" s="194"/>
      <c r="DO42" s="194"/>
      <c r="DP42" s="194"/>
      <c r="DQ42" s="182">
        <f>SUM(DD42:DP42)</f>
        <v>0</v>
      </c>
      <c r="DR42" s="138"/>
      <c r="DS42" s="194"/>
      <c r="DT42" s="194"/>
      <c r="DU42" s="194"/>
      <c r="DV42" s="194"/>
      <c r="DW42" s="194"/>
      <c r="DX42" s="194"/>
      <c r="DY42" s="194"/>
      <c r="DZ42" s="194"/>
      <c r="EA42" s="194"/>
      <c r="EB42" s="194"/>
      <c r="EC42" s="194"/>
      <c r="ED42" s="194"/>
      <c r="EE42" s="184">
        <v>0</v>
      </c>
      <c r="EF42" s="42"/>
      <c r="EG42" s="324"/>
      <c r="EH42" s="43"/>
    </row>
    <row r="43" spans="1:138" s="12" customFormat="1" ht="43.5" customHeight="1" x14ac:dyDescent="0.2">
      <c r="A43" s="291"/>
      <c r="B43" s="291"/>
      <c r="C43" s="291"/>
      <c r="D43" s="291"/>
      <c r="E43" s="291"/>
      <c r="F43" s="291"/>
      <c r="G43" s="291"/>
      <c r="H43" s="291"/>
      <c r="I43" s="291"/>
      <c r="J43" s="291"/>
      <c r="K43" s="297"/>
      <c r="L43" s="297"/>
      <c r="M43" s="343"/>
      <c r="N43" s="297"/>
      <c r="O43" s="345"/>
      <c r="P43" s="346"/>
      <c r="Q43" s="345"/>
      <c r="R43" s="345"/>
      <c r="S43" s="345"/>
      <c r="T43" s="345"/>
      <c r="U43" s="396"/>
      <c r="V43" s="345"/>
      <c r="W43" s="345"/>
      <c r="X43" s="396"/>
      <c r="Y43" s="396"/>
      <c r="Z43" s="396"/>
      <c r="AA43" s="396"/>
      <c r="AB43" s="345"/>
      <c r="AC43" s="396"/>
      <c r="AD43" s="478"/>
      <c r="AE43" s="350"/>
      <c r="AF43" s="487"/>
      <c r="AG43" s="58" t="s">
        <v>165</v>
      </c>
      <c r="AH43" s="63">
        <v>0.6</v>
      </c>
      <c r="AI43" s="126">
        <v>0</v>
      </c>
      <c r="AJ43" s="121">
        <v>0</v>
      </c>
      <c r="AK43" s="150">
        <v>0</v>
      </c>
      <c r="AL43" s="121">
        <v>0</v>
      </c>
      <c r="AM43" s="90">
        <f t="shared" si="4"/>
        <v>0</v>
      </c>
      <c r="AN43" s="327"/>
      <c r="AO43" s="152" t="s">
        <v>237</v>
      </c>
      <c r="AP43" s="192" t="s">
        <v>237</v>
      </c>
      <c r="AQ43" s="324"/>
      <c r="AR43" s="294"/>
      <c r="AS43" s="294"/>
      <c r="AT43" s="294"/>
      <c r="AU43" s="394"/>
      <c r="AV43" s="73"/>
      <c r="AW43" s="297"/>
      <c r="AX43" s="297"/>
      <c r="AY43" s="297"/>
      <c r="AZ43" s="297"/>
      <c r="BA43" s="297"/>
      <c r="BB43" s="297"/>
      <c r="BC43" s="297"/>
      <c r="BD43" s="297"/>
      <c r="BE43" s="297"/>
      <c r="BF43" s="297"/>
      <c r="BG43" s="297"/>
      <c r="BH43" s="297"/>
      <c r="BI43" s="297"/>
      <c r="BJ43" s="297"/>
      <c r="BK43" s="297"/>
      <c r="BL43" s="297"/>
      <c r="BM43" s="357"/>
      <c r="BN43" s="138"/>
      <c r="BO43" s="187"/>
      <c r="BP43" s="187"/>
      <c r="BQ43" s="187"/>
      <c r="BR43" s="187"/>
      <c r="BS43" s="187"/>
      <c r="BT43" s="187"/>
      <c r="BU43" s="187"/>
      <c r="BV43" s="187"/>
      <c r="BW43" s="187"/>
      <c r="BX43" s="187"/>
      <c r="BY43" s="138"/>
      <c r="BZ43" s="138"/>
      <c r="CA43" s="179"/>
      <c r="CB43" s="138"/>
      <c r="CC43" s="194"/>
      <c r="CD43" s="194"/>
      <c r="CE43" s="194"/>
      <c r="CF43" s="194"/>
      <c r="CG43" s="194"/>
      <c r="CH43" s="194"/>
      <c r="CI43" s="194"/>
      <c r="CJ43" s="194"/>
      <c r="CK43" s="194"/>
      <c r="CL43" s="194"/>
      <c r="CM43" s="194"/>
      <c r="CN43" s="194"/>
      <c r="CO43" s="144"/>
      <c r="CP43" s="194"/>
      <c r="CQ43" s="194"/>
      <c r="CR43" s="194"/>
      <c r="CS43" s="194"/>
      <c r="CT43" s="194"/>
      <c r="CU43" s="194"/>
      <c r="CV43" s="194"/>
      <c r="CW43" s="194"/>
      <c r="CX43" s="194"/>
      <c r="CY43" s="194"/>
      <c r="CZ43" s="194"/>
      <c r="DA43" s="194"/>
      <c r="DB43" s="194"/>
      <c r="DC43" s="139">
        <f>SUM(CP43:DB43)</f>
        <v>0</v>
      </c>
      <c r="DD43" s="194"/>
      <c r="DE43" s="194"/>
      <c r="DF43" s="194"/>
      <c r="DG43" s="194"/>
      <c r="DH43" s="194"/>
      <c r="DI43" s="194"/>
      <c r="DJ43" s="194"/>
      <c r="DK43" s="194"/>
      <c r="DL43" s="194"/>
      <c r="DM43" s="194"/>
      <c r="DN43" s="194"/>
      <c r="DO43" s="194"/>
      <c r="DP43" s="194"/>
      <c r="DQ43" s="182">
        <f>SUM(DD43:DP43)</f>
        <v>0</v>
      </c>
      <c r="DR43" s="138"/>
      <c r="DS43" s="194"/>
      <c r="DT43" s="194"/>
      <c r="DU43" s="194"/>
      <c r="DV43" s="194"/>
      <c r="DW43" s="194"/>
      <c r="DX43" s="194"/>
      <c r="DY43" s="194"/>
      <c r="DZ43" s="194"/>
      <c r="EA43" s="194"/>
      <c r="EB43" s="194"/>
      <c r="EC43" s="194"/>
      <c r="ED43" s="194"/>
      <c r="EE43" s="184">
        <v>0</v>
      </c>
      <c r="EF43" s="42"/>
      <c r="EG43" s="324"/>
      <c r="EH43" s="43"/>
    </row>
    <row r="44" spans="1:138" s="12" customFormat="1" ht="36.75" customHeight="1" x14ac:dyDescent="0.2">
      <c r="A44" s="291"/>
      <c r="B44" s="291"/>
      <c r="C44" s="291"/>
      <c r="D44" s="291"/>
      <c r="E44" s="291"/>
      <c r="F44" s="291"/>
      <c r="G44" s="291"/>
      <c r="H44" s="291"/>
      <c r="I44" s="291"/>
      <c r="J44" s="291"/>
      <c r="K44" s="297"/>
      <c r="L44" s="297"/>
      <c r="M44" s="343"/>
      <c r="N44" s="297"/>
      <c r="O44" s="345"/>
      <c r="P44" s="346"/>
      <c r="Q44" s="345"/>
      <c r="R44" s="345"/>
      <c r="S44" s="345"/>
      <c r="T44" s="345"/>
      <c r="U44" s="396"/>
      <c r="V44" s="345"/>
      <c r="W44" s="345"/>
      <c r="X44" s="396"/>
      <c r="Y44" s="396"/>
      <c r="Z44" s="396"/>
      <c r="AA44" s="396"/>
      <c r="AB44" s="345"/>
      <c r="AC44" s="396"/>
      <c r="AD44" s="478"/>
      <c r="AE44" s="350"/>
      <c r="AF44" s="487"/>
      <c r="AG44" s="101" t="s">
        <v>202</v>
      </c>
      <c r="AH44" s="63">
        <v>0.15</v>
      </c>
      <c r="AI44" s="126">
        <v>1</v>
      </c>
      <c r="AJ44" s="121">
        <v>0</v>
      </c>
      <c r="AK44" s="150">
        <v>0</v>
      </c>
      <c r="AL44" s="121">
        <v>0</v>
      </c>
      <c r="AM44" s="90">
        <f t="shared" si="4"/>
        <v>1</v>
      </c>
      <c r="AN44" s="327"/>
      <c r="AO44" s="483" t="s">
        <v>273</v>
      </c>
      <c r="AP44" s="296" t="s">
        <v>233</v>
      </c>
      <c r="AQ44" s="324"/>
      <c r="AR44" s="294"/>
      <c r="AS44" s="294"/>
      <c r="AT44" s="294"/>
      <c r="AU44" s="394"/>
      <c r="AV44" s="73"/>
      <c r="AW44" s="297"/>
      <c r="AX44" s="297"/>
      <c r="AY44" s="297"/>
      <c r="AZ44" s="297"/>
      <c r="BA44" s="297"/>
      <c r="BB44" s="297"/>
      <c r="BC44" s="297"/>
      <c r="BD44" s="297"/>
      <c r="BE44" s="297"/>
      <c r="BF44" s="297"/>
      <c r="BG44" s="297"/>
      <c r="BH44" s="297"/>
      <c r="BI44" s="297"/>
      <c r="BJ44" s="297"/>
      <c r="BK44" s="297"/>
      <c r="BL44" s="297"/>
      <c r="BM44" s="357"/>
      <c r="BN44" s="138"/>
      <c r="BO44" s="187"/>
      <c r="BP44" s="187"/>
      <c r="BQ44" s="187"/>
      <c r="BR44" s="187"/>
      <c r="BS44" s="187"/>
      <c r="BT44" s="187"/>
      <c r="BU44" s="187"/>
      <c r="BV44" s="187"/>
      <c r="BW44" s="187"/>
      <c r="BX44" s="187"/>
      <c r="BY44" s="138"/>
      <c r="BZ44" s="138"/>
      <c r="CA44" s="179"/>
      <c r="CB44" s="138"/>
      <c r="CC44" s="194"/>
      <c r="CD44" s="194"/>
      <c r="CE44" s="194"/>
      <c r="CF44" s="194"/>
      <c r="CG44" s="194"/>
      <c r="CH44" s="194"/>
      <c r="CI44" s="194"/>
      <c r="CJ44" s="194"/>
      <c r="CK44" s="194"/>
      <c r="CL44" s="194"/>
      <c r="CM44" s="194"/>
      <c r="CN44" s="194"/>
      <c r="CO44" s="144"/>
      <c r="CP44" s="194"/>
      <c r="CQ44" s="194"/>
      <c r="CR44" s="194"/>
      <c r="CS44" s="194"/>
      <c r="CT44" s="194"/>
      <c r="CU44" s="194"/>
      <c r="CV44" s="194"/>
      <c r="CW44" s="194"/>
      <c r="CX44" s="194"/>
      <c r="CY44" s="194"/>
      <c r="CZ44" s="194"/>
      <c r="DA44" s="194"/>
      <c r="DB44" s="194"/>
      <c r="DC44" s="139">
        <f>SUM(CP44:DB44)</f>
        <v>0</v>
      </c>
      <c r="DD44" s="194"/>
      <c r="DE44" s="194"/>
      <c r="DF44" s="194"/>
      <c r="DG44" s="194"/>
      <c r="DH44" s="194"/>
      <c r="DI44" s="194"/>
      <c r="DJ44" s="194"/>
      <c r="DK44" s="194"/>
      <c r="DL44" s="194"/>
      <c r="DM44" s="194"/>
      <c r="DN44" s="194"/>
      <c r="DO44" s="194"/>
      <c r="DP44" s="194"/>
      <c r="DQ44" s="182">
        <f>SUM(DD44:DP44)</f>
        <v>0</v>
      </c>
      <c r="DR44" s="138"/>
      <c r="DS44" s="194"/>
      <c r="DT44" s="194"/>
      <c r="DU44" s="194"/>
      <c r="DV44" s="194"/>
      <c r="DW44" s="194"/>
      <c r="DX44" s="194"/>
      <c r="DY44" s="194"/>
      <c r="DZ44" s="194"/>
      <c r="EA44" s="194"/>
      <c r="EB44" s="194"/>
      <c r="EC44" s="194"/>
      <c r="ED44" s="194"/>
      <c r="EE44" s="184">
        <v>0</v>
      </c>
      <c r="EF44" s="42"/>
      <c r="EG44" s="324"/>
      <c r="EH44" s="43"/>
    </row>
    <row r="45" spans="1:138" s="12" customFormat="1" ht="43.5" customHeight="1" thickBot="1" x14ac:dyDescent="0.25">
      <c r="A45" s="291"/>
      <c r="B45" s="292"/>
      <c r="C45" s="292"/>
      <c r="D45" s="292"/>
      <c r="E45" s="292"/>
      <c r="F45" s="292"/>
      <c r="G45" s="292"/>
      <c r="H45" s="292"/>
      <c r="I45" s="292"/>
      <c r="J45" s="292"/>
      <c r="K45" s="297"/>
      <c r="L45" s="298"/>
      <c r="M45" s="344"/>
      <c r="N45" s="297"/>
      <c r="O45" s="345"/>
      <c r="P45" s="346"/>
      <c r="Q45" s="345"/>
      <c r="R45" s="345"/>
      <c r="S45" s="345"/>
      <c r="T45" s="345"/>
      <c r="U45" s="396"/>
      <c r="V45" s="345"/>
      <c r="W45" s="345"/>
      <c r="X45" s="396"/>
      <c r="Y45" s="396"/>
      <c r="Z45" s="396"/>
      <c r="AA45" s="396"/>
      <c r="AB45" s="345"/>
      <c r="AC45" s="396"/>
      <c r="AD45" s="478"/>
      <c r="AE45" s="350"/>
      <c r="AF45" s="488"/>
      <c r="AG45" s="104" t="s">
        <v>203</v>
      </c>
      <c r="AH45" s="96">
        <v>0.15</v>
      </c>
      <c r="AI45" s="128">
        <v>1</v>
      </c>
      <c r="AJ45" s="88">
        <v>0</v>
      </c>
      <c r="AK45" s="149">
        <v>0</v>
      </c>
      <c r="AL45" s="88">
        <v>0</v>
      </c>
      <c r="AM45" s="88">
        <f>SUM(AI45:AL45)</f>
        <v>1</v>
      </c>
      <c r="AN45" s="60"/>
      <c r="AO45" s="469"/>
      <c r="AP45" s="298"/>
      <c r="AQ45" s="324"/>
      <c r="AR45" s="294"/>
      <c r="AS45" s="294"/>
      <c r="AT45" s="294"/>
      <c r="AU45" s="394"/>
      <c r="AV45" s="73" t="s">
        <v>251</v>
      </c>
      <c r="AW45" s="297"/>
      <c r="AX45" s="297"/>
      <c r="AY45" s="297"/>
      <c r="AZ45" s="297"/>
      <c r="BA45" s="297"/>
      <c r="BB45" s="297"/>
      <c r="BC45" s="297"/>
      <c r="BD45" s="297"/>
      <c r="BE45" s="297"/>
      <c r="BF45" s="297"/>
      <c r="BG45" s="297"/>
      <c r="BH45" s="297"/>
      <c r="BI45" s="297"/>
      <c r="BJ45" s="297"/>
      <c r="BK45" s="297"/>
      <c r="BL45" s="297"/>
      <c r="BM45" s="357"/>
      <c r="BN45" s="138">
        <v>0</v>
      </c>
      <c r="BO45" s="187"/>
      <c r="BP45" s="187"/>
      <c r="BQ45" s="187"/>
      <c r="BR45" s="187"/>
      <c r="BS45" s="187"/>
      <c r="BT45" s="187"/>
      <c r="BU45" s="187"/>
      <c r="BV45" s="187"/>
      <c r="BW45" s="187"/>
      <c r="BX45" s="187"/>
      <c r="BY45" s="138"/>
      <c r="BZ45" s="138"/>
      <c r="CA45" s="179">
        <v>0</v>
      </c>
      <c r="CB45" s="289">
        <v>493676051</v>
      </c>
      <c r="CC45" s="194"/>
      <c r="CD45" s="194"/>
      <c r="CE45" s="194"/>
      <c r="CF45" s="194"/>
      <c r="CG45" s="194"/>
      <c r="CH45" s="138"/>
      <c r="CI45" s="194"/>
      <c r="CJ45" s="194"/>
      <c r="CK45" s="194"/>
      <c r="CL45" s="194"/>
      <c r="CM45" s="146"/>
      <c r="CN45" s="194"/>
      <c r="CO45" s="144">
        <f>SUM(CB45:CM45)</f>
        <v>493676051</v>
      </c>
      <c r="CP45" s="194"/>
      <c r="CQ45" s="194"/>
      <c r="CR45" s="194"/>
      <c r="CS45" s="194"/>
      <c r="CT45" s="194"/>
      <c r="CU45" s="194"/>
      <c r="CV45" s="194"/>
      <c r="CW45" s="194"/>
      <c r="CX45" s="194"/>
      <c r="CY45" s="194"/>
      <c r="CZ45" s="194"/>
      <c r="DA45" s="194"/>
      <c r="DB45" s="194"/>
      <c r="DC45" s="139">
        <v>0</v>
      </c>
      <c r="DD45" s="194"/>
      <c r="DE45" s="194"/>
      <c r="DF45" s="194"/>
      <c r="DG45" s="194"/>
      <c r="DH45" s="194"/>
      <c r="DI45" s="194"/>
      <c r="DJ45" s="194"/>
      <c r="DK45" s="194"/>
      <c r="DL45" s="194"/>
      <c r="DM45" s="194"/>
      <c r="DN45" s="194"/>
      <c r="DO45" s="194"/>
      <c r="DP45" s="194"/>
      <c r="DQ45" s="182">
        <v>0</v>
      </c>
      <c r="DR45" s="138"/>
      <c r="DS45" s="194"/>
      <c r="DT45" s="194"/>
      <c r="DU45" s="194"/>
      <c r="DV45" s="194"/>
      <c r="DW45" s="194"/>
      <c r="DX45" s="194"/>
      <c r="DY45" s="194"/>
      <c r="DZ45" s="194"/>
      <c r="EA45" s="194"/>
      <c r="EB45" s="194"/>
      <c r="EC45" s="194"/>
      <c r="ED45" s="194"/>
      <c r="EE45" s="184">
        <v>0</v>
      </c>
      <c r="EF45" s="42"/>
      <c r="EG45" s="324"/>
      <c r="EH45" s="43"/>
    </row>
    <row r="46" spans="1:138" s="12" customFormat="1" ht="42.75" customHeight="1" x14ac:dyDescent="0.2">
      <c r="A46" s="291"/>
      <c r="B46" s="290" t="s">
        <v>196</v>
      </c>
      <c r="C46" s="339" t="s">
        <v>120</v>
      </c>
      <c r="D46" s="334">
        <v>0.17230400000000001</v>
      </c>
      <c r="E46" s="334">
        <v>5.3E-3</v>
      </c>
      <c r="F46" s="337">
        <v>5.3E-3</v>
      </c>
      <c r="G46" s="337">
        <v>5.3E-3</v>
      </c>
      <c r="H46" s="334">
        <v>5.4000000000000003E-3</v>
      </c>
      <c r="I46" s="339" t="s">
        <v>110</v>
      </c>
      <c r="J46" s="339">
        <v>40</v>
      </c>
      <c r="K46" s="297"/>
      <c r="L46" s="296" t="s">
        <v>137</v>
      </c>
      <c r="M46" s="336">
        <v>4001</v>
      </c>
      <c r="N46" s="297"/>
      <c r="O46" s="335" t="s">
        <v>138</v>
      </c>
      <c r="P46" s="347" t="s">
        <v>151</v>
      </c>
      <c r="Q46" s="345" t="s">
        <v>154</v>
      </c>
      <c r="R46" s="345">
        <v>4001039</v>
      </c>
      <c r="S46" s="345" t="s">
        <v>154</v>
      </c>
      <c r="T46" s="345">
        <v>400103900</v>
      </c>
      <c r="U46" s="345">
        <v>0</v>
      </c>
      <c r="V46" s="345" t="s">
        <v>116</v>
      </c>
      <c r="W46" s="345">
        <v>150</v>
      </c>
      <c r="X46" s="345">
        <v>25</v>
      </c>
      <c r="Y46" s="345">
        <v>25</v>
      </c>
      <c r="Z46" s="345">
        <v>50</v>
      </c>
      <c r="AA46" s="345">
        <v>50</v>
      </c>
      <c r="AB46" s="345" t="s">
        <v>114</v>
      </c>
      <c r="AC46" s="402">
        <v>80</v>
      </c>
      <c r="AD46" s="401">
        <f>AC46*AF46</f>
        <v>0</v>
      </c>
      <c r="AE46" s="470">
        <f>AH46*AK46</f>
        <v>0</v>
      </c>
      <c r="AF46" s="480">
        <f>AH46*AM46</f>
        <v>0</v>
      </c>
      <c r="AG46" s="103" t="s">
        <v>294</v>
      </c>
      <c r="AH46" s="134">
        <v>1</v>
      </c>
      <c r="AI46" s="130">
        <f>SUM(AH47*AI47)+(AH48*AI48)+(AH49*AI49)+(AH50*AI50)</f>
        <v>0</v>
      </c>
      <c r="AJ46" s="121">
        <f>SUM(AH47*AJ47)+(AH48*AJ48)+(AH49*AJ49)+(AH50*AJ50)</f>
        <v>0</v>
      </c>
      <c r="AK46" s="150">
        <f>SUM(AH47*AK47)+(AH48*AK48)+(AH49*AK49)+(AH50*AK50)</f>
        <v>0</v>
      </c>
      <c r="AL46" s="121">
        <f>SUM(AH47*AL47)+(AH48*AL48)+(AH49*AL49)+(AH50*AL50)</f>
        <v>0</v>
      </c>
      <c r="AM46" s="121">
        <f t="shared" si="4"/>
        <v>0</v>
      </c>
      <c r="AN46" s="326">
        <v>45291</v>
      </c>
      <c r="AO46" s="193" t="s">
        <v>235</v>
      </c>
      <c r="AP46" s="192" t="s">
        <v>236</v>
      </c>
      <c r="AQ46" s="324"/>
      <c r="AR46" s="294"/>
      <c r="AS46" s="294"/>
      <c r="AT46" s="294"/>
      <c r="AU46" s="394"/>
      <c r="AV46" s="279" t="s">
        <v>252</v>
      </c>
      <c r="AW46" s="297"/>
      <c r="AX46" s="297"/>
      <c r="AY46" s="297"/>
      <c r="AZ46" s="297"/>
      <c r="BA46" s="297"/>
      <c r="BB46" s="297"/>
      <c r="BC46" s="297"/>
      <c r="BD46" s="297"/>
      <c r="BE46" s="297"/>
      <c r="BF46" s="297"/>
      <c r="BG46" s="297"/>
      <c r="BH46" s="297"/>
      <c r="BI46" s="297"/>
      <c r="BJ46" s="297"/>
      <c r="BK46" s="297"/>
      <c r="BL46" s="297"/>
      <c r="BM46" s="357"/>
      <c r="BN46" s="138">
        <v>163173000</v>
      </c>
      <c r="BO46" s="187"/>
      <c r="BP46" s="187"/>
      <c r="BQ46" s="187"/>
      <c r="BR46" s="187"/>
      <c r="BS46" s="187"/>
      <c r="BT46" s="187"/>
      <c r="BU46" s="187"/>
      <c r="BV46" s="187"/>
      <c r="BW46" s="187"/>
      <c r="BX46" s="187"/>
      <c r="BY46" s="138"/>
      <c r="BZ46" s="138"/>
      <c r="CA46" s="178">
        <f>SUM(BN46:BZ46)</f>
        <v>163173000</v>
      </c>
      <c r="CB46" s="138">
        <v>290397948</v>
      </c>
      <c r="CC46" s="194"/>
      <c r="CD46" s="194"/>
      <c r="CE46" s="194"/>
      <c r="CF46" s="194"/>
      <c r="CG46" s="194"/>
      <c r="CH46" s="194"/>
      <c r="CI46" s="194"/>
      <c r="CJ46" s="194"/>
      <c r="CK46" s="194"/>
      <c r="CL46" s="194"/>
      <c r="CM46" s="194"/>
      <c r="CN46" s="194"/>
      <c r="CO46" s="143">
        <f>SUM(CB46:CM46)</f>
        <v>290397948</v>
      </c>
      <c r="CP46" s="154">
        <v>218371650</v>
      </c>
      <c r="CQ46" s="194"/>
      <c r="CR46" s="194"/>
      <c r="CS46" s="194"/>
      <c r="CT46" s="194"/>
      <c r="CU46" s="194"/>
      <c r="CV46" s="194"/>
      <c r="CW46" s="194"/>
      <c r="CX46" s="194"/>
      <c r="CY46" s="194"/>
      <c r="CZ46" s="194"/>
      <c r="DA46" s="194"/>
      <c r="DB46" s="194"/>
      <c r="DC46" s="180">
        <f>SUM(CP46:DB46)</f>
        <v>218371650</v>
      </c>
      <c r="DD46" s="154">
        <v>0</v>
      </c>
      <c r="DE46" s="194"/>
      <c r="DF46" s="194"/>
      <c r="DG46" s="194"/>
      <c r="DH46" s="194"/>
      <c r="DI46" s="194"/>
      <c r="DJ46" s="194"/>
      <c r="DK46" s="194"/>
      <c r="DL46" s="194"/>
      <c r="DM46" s="194"/>
      <c r="DN46" s="194"/>
      <c r="DO46" s="194"/>
      <c r="DP46" s="194"/>
      <c r="DQ46" s="182">
        <f>SUM(DD46:DP46)</f>
        <v>0</v>
      </c>
      <c r="DR46" s="138">
        <v>0</v>
      </c>
      <c r="DS46" s="194"/>
      <c r="DT46" s="194"/>
      <c r="DU46" s="194"/>
      <c r="DV46" s="194"/>
      <c r="DW46" s="194"/>
      <c r="DX46" s="194"/>
      <c r="DY46" s="194"/>
      <c r="DZ46" s="194"/>
      <c r="EA46" s="194"/>
      <c r="EB46" s="194"/>
      <c r="EC46" s="194"/>
      <c r="ED46" s="194"/>
      <c r="EE46" s="184">
        <f>SUM(DR46:ED46)</f>
        <v>0</v>
      </c>
      <c r="EF46" s="42"/>
      <c r="EG46" s="324"/>
      <c r="EH46" s="43"/>
    </row>
    <row r="47" spans="1:138" s="12" customFormat="1" ht="100.15" customHeight="1" x14ac:dyDescent="0.2">
      <c r="A47" s="291"/>
      <c r="B47" s="291"/>
      <c r="C47" s="339"/>
      <c r="D47" s="334"/>
      <c r="E47" s="334"/>
      <c r="F47" s="338"/>
      <c r="G47" s="338"/>
      <c r="H47" s="334"/>
      <c r="I47" s="339"/>
      <c r="J47" s="339"/>
      <c r="K47" s="297"/>
      <c r="L47" s="297"/>
      <c r="M47" s="336"/>
      <c r="N47" s="297"/>
      <c r="O47" s="335"/>
      <c r="P47" s="347"/>
      <c r="Q47" s="345"/>
      <c r="R47" s="345"/>
      <c r="S47" s="345"/>
      <c r="T47" s="345"/>
      <c r="U47" s="345"/>
      <c r="V47" s="345"/>
      <c r="W47" s="345"/>
      <c r="X47" s="345"/>
      <c r="Y47" s="345"/>
      <c r="Z47" s="345"/>
      <c r="AA47" s="345"/>
      <c r="AB47" s="345"/>
      <c r="AC47" s="402"/>
      <c r="AD47" s="401"/>
      <c r="AE47" s="470"/>
      <c r="AF47" s="481"/>
      <c r="AG47" s="66" t="s">
        <v>278</v>
      </c>
      <c r="AH47" s="62">
        <v>0.2</v>
      </c>
      <c r="AI47" s="126">
        <v>0</v>
      </c>
      <c r="AJ47" s="258">
        <v>0</v>
      </c>
      <c r="AK47" s="257">
        <v>0</v>
      </c>
      <c r="AL47" s="90">
        <v>0</v>
      </c>
      <c r="AM47" s="90">
        <f t="shared" si="4"/>
        <v>0</v>
      </c>
      <c r="AN47" s="327"/>
      <c r="AO47" s="253" t="s">
        <v>277</v>
      </c>
      <c r="AP47" s="192" t="s">
        <v>237</v>
      </c>
      <c r="AQ47" s="324"/>
      <c r="AR47" s="294"/>
      <c r="AS47" s="294"/>
      <c r="AT47" s="294"/>
      <c r="AU47" s="394"/>
      <c r="AV47" s="279" t="s">
        <v>253</v>
      </c>
      <c r="AW47" s="297"/>
      <c r="AX47" s="297"/>
      <c r="AY47" s="297"/>
      <c r="AZ47" s="297"/>
      <c r="BA47" s="297"/>
      <c r="BB47" s="297"/>
      <c r="BC47" s="297"/>
      <c r="BD47" s="297"/>
      <c r="BE47" s="297"/>
      <c r="BF47" s="297"/>
      <c r="BG47" s="297"/>
      <c r="BH47" s="297"/>
      <c r="BI47" s="297"/>
      <c r="BJ47" s="297"/>
      <c r="BK47" s="297"/>
      <c r="BL47" s="297"/>
      <c r="BM47" s="357"/>
      <c r="BN47" s="138"/>
      <c r="BO47" s="187"/>
      <c r="BP47" s="187"/>
      <c r="BQ47" s="187"/>
      <c r="BR47" s="187"/>
      <c r="BS47" s="187"/>
      <c r="BT47" s="187"/>
      <c r="BU47" s="187"/>
      <c r="BV47" s="187"/>
      <c r="BW47" s="187"/>
      <c r="BX47" s="187"/>
      <c r="BY47" s="138"/>
      <c r="BZ47" s="138"/>
      <c r="CA47" s="179">
        <v>0</v>
      </c>
      <c r="CB47" s="138">
        <v>0</v>
      </c>
      <c r="CC47" s="194"/>
      <c r="CD47" s="194"/>
      <c r="CE47" s="194"/>
      <c r="CF47" s="194"/>
      <c r="CG47" s="194"/>
      <c r="CH47" s="194"/>
      <c r="CI47" s="194"/>
      <c r="CJ47" s="194"/>
      <c r="CK47" s="194"/>
      <c r="CL47" s="194"/>
      <c r="CM47" s="194"/>
      <c r="CN47" s="194"/>
      <c r="CO47" s="144">
        <f>SUM(CB47:CM47)</f>
        <v>0</v>
      </c>
      <c r="CP47" s="194"/>
      <c r="CQ47" s="194"/>
      <c r="CR47" s="194"/>
      <c r="CS47" s="194"/>
      <c r="CT47" s="194"/>
      <c r="CU47" s="194"/>
      <c r="CV47" s="194"/>
      <c r="CW47" s="194"/>
      <c r="CX47" s="194"/>
      <c r="CY47" s="194"/>
      <c r="CZ47" s="194"/>
      <c r="DA47" s="194"/>
      <c r="DB47" s="194"/>
      <c r="DC47" s="139">
        <v>0</v>
      </c>
      <c r="DD47" s="194"/>
      <c r="DE47" s="194"/>
      <c r="DF47" s="194"/>
      <c r="DG47" s="194"/>
      <c r="DH47" s="194"/>
      <c r="DI47" s="194"/>
      <c r="DJ47" s="194"/>
      <c r="DK47" s="194"/>
      <c r="DL47" s="194"/>
      <c r="DM47" s="194"/>
      <c r="DN47" s="194"/>
      <c r="DO47" s="194"/>
      <c r="DP47" s="194"/>
      <c r="DQ47" s="182">
        <v>0</v>
      </c>
      <c r="DR47" s="138"/>
      <c r="DS47" s="194"/>
      <c r="DT47" s="194"/>
      <c r="DU47" s="194"/>
      <c r="DV47" s="194"/>
      <c r="DW47" s="194"/>
      <c r="DX47" s="194"/>
      <c r="DY47" s="194"/>
      <c r="DZ47" s="194"/>
      <c r="EA47" s="194"/>
      <c r="EB47" s="194"/>
      <c r="EC47" s="194"/>
      <c r="ED47" s="194"/>
      <c r="EE47" s="184">
        <v>0</v>
      </c>
      <c r="EF47" s="42"/>
      <c r="EG47" s="324"/>
      <c r="EH47" s="43"/>
    </row>
    <row r="48" spans="1:138" s="12" customFormat="1" ht="58.5" customHeight="1" x14ac:dyDescent="0.2">
      <c r="A48" s="291"/>
      <c r="B48" s="291"/>
      <c r="C48" s="339"/>
      <c r="D48" s="339"/>
      <c r="E48" s="334"/>
      <c r="F48" s="338"/>
      <c r="G48" s="338"/>
      <c r="H48" s="334"/>
      <c r="I48" s="339"/>
      <c r="J48" s="339"/>
      <c r="K48" s="297"/>
      <c r="L48" s="297"/>
      <c r="M48" s="336"/>
      <c r="N48" s="297"/>
      <c r="O48" s="335"/>
      <c r="P48" s="347"/>
      <c r="Q48" s="345"/>
      <c r="R48" s="345"/>
      <c r="S48" s="345"/>
      <c r="T48" s="345"/>
      <c r="U48" s="345"/>
      <c r="V48" s="345"/>
      <c r="W48" s="345"/>
      <c r="X48" s="345"/>
      <c r="Y48" s="345"/>
      <c r="Z48" s="345"/>
      <c r="AA48" s="345"/>
      <c r="AB48" s="345"/>
      <c r="AC48" s="402"/>
      <c r="AD48" s="401"/>
      <c r="AE48" s="470"/>
      <c r="AF48" s="481"/>
      <c r="AG48" s="66" t="s">
        <v>279</v>
      </c>
      <c r="AH48" s="62">
        <v>0.2</v>
      </c>
      <c r="AI48" s="126">
        <v>0</v>
      </c>
      <c r="AJ48" s="258">
        <v>0</v>
      </c>
      <c r="AK48" s="257">
        <v>0</v>
      </c>
      <c r="AL48" s="90">
        <v>0</v>
      </c>
      <c r="AM48" s="90">
        <f t="shared" si="4"/>
        <v>0</v>
      </c>
      <c r="AN48" s="327"/>
      <c r="AO48" s="152" t="s">
        <v>237</v>
      </c>
      <c r="AP48" s="192" t="s">
        <v>237</v>
      </c>
      <c r="AQ48" s="324"/>
      <c r="AR48" s="294"/>
      <c r="AS48" s="294"/>
      <c r="AT48" s="294"/>
      <c r="AU48" s="394"/>
      <c r="AV48" s="279" t="s">
        <v>265</v>
      </c>
      <c r="AW48" s="297"/>
      <c r="AX48" s="297"/>
      <c r="AY48" s="297"/>
      <c r="AZ48" s="297"/>
      <c r="BA48" s="297"/>
      <c r="BB48" s="297"/>
      <c r="BC48" s="297"/>
      <c r="BD48" s="297"/>
      <c r="BE48" s="297"/>
      <c r="BF48" s="297"/>
      <c r="BG48" s="297"/>
      <c r="BH48" s="297"/>
      <c r="BI48" s="297"/>
      <c r="BJ48" s="297"/>
      <c r="BK48" s="297"/>
      <c r="BL48" s="297"/>
      <c r="BM48" s="357"/>
      <c r="BN48" s="138"/>
      <c r="BO48" s="187"/>
      <c r="BP48" s="187"/>
      <c r="BQ48" s="187"/>
      <c r="BR48" s="187"/>
      <c r="BS48" s="187"/>
      <c r="BT48" s="187"/>
      <c r="BU48" s="187"/>
      <c r="BV48" s="187"/>
      <c r="BW48" s="187"/>
      <c r="BX48" s="187"/>
      <c r="BY48" s="138"/>
      <c r="BZ48" s="138"/>
      <c r="CA48" s="179">
        <v>0</v>
      </c>
      <c r="CB48" s="138">
        <v>0</v>
      </c>
      <c r="CC48" s="194"/>
      <c r="CD48" s="194"/>
      <c r="CE48" s="194"/>
      <c r="CF48" s="194"/>
      <c r="CG48" s="194"/>
      <c r="CH48" s="194"/>
      <c r="CI48" s="194"/>
      <c r="CJ48" s="194"/>
      <c r="CK48" s="194"/>
      <c r="CL48" s="194"/>
      <c r="CM48" s="194"/>
      <c r="CN48" s="194"/>
      <c r="CO48" s="144">
        <v>0</v>
      </c>
      <c r="CP48" s="194"/>
      <c r="CQ48" s="194"/>
      <c r="CR48" s="194"/>
      <c r="CS48" s="194"/>
      <c r="CT48" s="194"/>
      <c r="CU48" s="194"/>
      <c r="CV48" s="194"/>
      <c r="CW48" s="194"/>
      <c r="CX48" s="194"/>
      <c r="CY48" s="194"/>
      <c r="CZ48" s="194"/>
      <c r="DA48" s="194"/>
      <c r="DB48" s="194"/>
      <c r="DC48" s="139">
        <f>SUM(CP48:DB48)</f>
        <v>0</v>
      </c>
      <c r="DD48" s="194"/>
      <c r="DE48" s="194"/>
      <c r="DF48" s="194"/>
      <c r="DG48" s="194"/>
      <c r="DH48" s="194"/>
      <c r="DI48" s="194"/>
      <c r="DJ48" s="194"/>
      <c r="DK48" s="194"/>
      <c r="DL48" s="194"/>
      <c r="DM48" s="194"/>
      <c r="DN48" s="194"/>
      <c r="DO48" s="194"/>
      <c r="DP48" s="194"/>
      <c r="DQ48" s="182">
        <f>SUM(DD48:DP48)</f>
        <v>0</v>
      </c>
      <c r="DR48" s="138"/>
      <c r="DS48" s="194"/>
      <c r="DT48" s="194"/>
      <c r="DU48" s="194"/>
      <c r="DV48" s="194"/>
      <c r="DW48" s="194"/>
      <c r="DX48" s="194"/>
      <c r="DY48" s="194"/>
      <c r="DZ48" s="194"/>
      <c r="EA48" s="194"/>
      <c r="EB48" s="194"/>
      <c r="EC48" s="194"/>
      <c r="ED48" s="194"/>
      <c r="EE48" s="184">
        <v>0</v>
      </c>
      <c r="EF48" s="42"/>
      <c r="EG48" s="324"/>
      <c r="EH48" s="43"/>
    </row>
    <row r="49" spans="1:138" s="12" customFormat="1" ht="51.75" customHeight="1" x14ac:dyDescent="0.2">
      <c r="A49" s="291"/>
      <c r="B49" s="291"/>
      <c r="C49" s="339"/>
      <c r="D49" s="339"/>
      <c r="E49" s="334"/>
      <c r="F49" s="338"/>
      <c r="G49" s="338"/>
      <c r="H49" s="334"/>
      <c r="I49" s="339"/>
      <c r="J49" s="339"/>
      <c r="K49" s="297"/>
      <c r="L49" s="297"/>
      <c r="M49" s="336"/>
      <c r="N49" s="297"/>
      <c r="O49" s="335"/>
      <c r="P49" s="347"/>
      <c r="Q49" s="345"/>
      <c r="R49" s="345"/>
      <c r="S49" s="345"/>
      <c r="T49" s="345"/>
      <c r="U49" s="345"/>
      <c r="V49" s="345"/>
      <c r="W49" s="345"/>
      <c r="X49" s="345"/>
      <c r="Y49" s="345"/>
      <c r="Z49" s="345"/>
      <c r="AA49" s="345"/>
      <c r="AB49" s="345"/>
      <c r="AC49" s="402"/>
      <c r="AD49" s="401"/>
      <c r="AE49" s="470"/>
      <c r="AF49" s="481"/>
      <c r="AG49" s="66" t="s">
        <v>280</v>
      </c>
      <c r="AH49" s="62">
        <v>0.2</v>
      </c>
      <c r="AI49" s="126">
        <v>0</v>
      </c>
      <c r="AJ49" s="258">
        <v>0</v>
      </c>
      <c r="AK49" s="257">
        <v>0</v>
      </c>
      <c r="AL49" s="90">
        <v>0</v>
      </c>
      <c r="AM49" s="90">
        <f t="shared" si="4"/>
        <v>0</v>
      </c>
      <c r="AN49" s="327"/>
      <c r="AO49" s="152" t="s">
        <v>237</v>
      </c>
      <c r="AP49" s="192" t="s">
        <v>237</v>
      </c>
      <c r="AQ49" s="324"/>
      <c r="AR49" s="294"/>
      <c r="AS49" s="294"/>
      <c r="AT49" s="294"/>
      <c r="AU49" s="394"/>
      <c r="AV49" s="73"/>
      <c r="AW49" s="297"/>
      <c r="AX49" s="297"/>
      <c r="AY49" s="297"/>
      <c r="AZ49" s="297"/>
      <c r="BA49" s="297"/>
      <c r="BB49" s="297"/>
      <c r="BC49" s="297"/>
      <c r="BD49" s="297"/>
      <c r="BE49" s="297"/>
      <c r="BF49" s="297"/>
      <c r="BG49" s="297"/>
      <c r="BH49" s="297"/>
      <c r="BI49" s="297"/>
      <c r="BJ49" s="297"/>
      <c r="BK49" s="297"/>
      <c r="BL49" s="297"/>
      <c r="BM49" s="357"/>
      <c r="BN49" s="138"/>
      <c r="BO49" s="187"/>
      <c r="BP49" s="187"/>
      <c r="BQ49" s="187"/>
      <c r="BR49" s="187"/>
      <c r="BS49" s="187"/>
      <c r="BT49" s="187"/>
      <c r="BU49" s="187"/>
      <c r="BV49" s="187"/>
      <c r="BW49" s="187"/>
      <c r="BX49" s="187"/>
      <c r="BY49" s="138"/>
      <c r="BZ49" s="138"/>
      <c r="CA49" s="179"/>
      <c r="CB49" s="138"/>
      <c r="CC49" s="194"/>
      <c r="CD49" s="194"/>
      <c r="CE49" s="194"/>
      <c r="CF49" s="194"/>
      <c r="CG49" s="194"/>
      <c r="CH49" s="194"/>
      <c r="CI49" s="194"/>
      <c r="CJ49" s="194"/>
      <c r="CK49" s="194"/>
      <c r="CL49" s="194"/>
      <c r="CM49" s="194"/>
      <c r="CN49" s="194"/>
      <c r="CO49" s="144"/>
      <c r="CP49" s="194"/>
      <c r="CQ49" s="194"/>
      <c r="CR49" s="194"/>
      <c r="CS49" s="194"/>
      <c r="CT49" s="194"/>
      <c r="CU49" s="194"/>
      <c r="CV49" s="194"/>
      <c r="CW49" s="194"/>
      <c r="CX49" s="194"/>
      <c r="CY49" s="194"/>
      <c r="CZ49" s="194"/>
      <c r="DA49" s="194"/>
      <c r="DB49" s="194"/>
      <c r="DC49" s="139">
        <f>SUM(CP49:DB49)</f>
        <v>0</v>
      </c>
      <c r="DD49" s="194"/>
      <c r="DE49" s="194"/>
      <c r="DF49" s="194"/>
      <c r="DG49" s="194"/>
      <c r="DH49" s="194"/>
      <c r="DI49" s="194"/>
      <c r="DJ49" s="194"/>
      <c r="DK49" s="194"/>
      <c r="DL49" s="194"/>
      <c r="DM49" s="194"/>
      <c r="DN49" s="194"/>
      <c r="DO49" s="194"/>
      <c r="DP49" s="194"/>
      <c r="DQ49" s="182">
        <f>SUM(DD49:DP49)</f>
        <v>0</v>
      </c>
      <c r="DR49" s="138"/>
      <c r="DS49" s="194"/>
      <c r="DT49" s="194"/>
      <c r="DU49" s="194"/>
      <c r="DV49" s="194"/>
      <c r="DW49" s="194"/>
      <c r="DX49" s="194"/>
      <c r="DY49" s="194"/>
      <c r="DZ49" s="194"/>
      <c r="EA49" s="194"/>
      <c r="EB49" s="194"/>
      <c r="EC49" s="194"/>
      <c r="ED49" s="194"/>
      <c r="EE49" s="184">
        <v>0</v>
      </c>
      <c r="EF49" s="42"/>
      <c r="EG49" s="324"/>
      <c r="EH49" s="43"/>
    </row>
    <row r="50" spans="1:138" s="12" customFormat="1" ht="54.75" customHeight="1" thickBot="1" x14ac:dyDescent="0.25">
      <c r="A50" s="291"/>
      <c r="B50" s="291"/>
      <c r="C50" s="339"/>
      <c r="D50" s="339"/>
      <c r="E50" s="334"/>
      <c r="F50" s="338"/>
      <c r="G50" s="338"/>
      <c r="H50" s="334"/>
      <c r="I50" s="339"/>
      <c r="J50" s="339"/>
      <c r="K50" s="297"/>
      <c r="L50" s="297"/>
      <c r="M50" s="336"/>
      <c r="N50" s="297"/>
      <c r="O50" s="335"/>
      <c r="P50" s="347"/>
      <c r="Q50" s="345"/>
      <c r="R50" s="345"/>
      <c r="S50" s="345"/>
      <c r="T50" s="345"/>
      <c r="U50" s="345"/>
      <c r="V50" s="345"/>
      <c r="W50" s="345"/>
      <c r="X50" s="345"/>
      <c r="Y50" s="345"/>
      <c r="Z50" s="345"/>
      <c r="AA50" s="345"/>
      <c r="AB50" s="345"/>
      <c r="AC50" s="402"/>
      <c r="AD50" s="401"/>
      <c r="AE50" s="470"/>
      <c r="AF50" s="482"/>
      <c r="AG50" s="72" t="s">
        <v>281</v>
      </c>
      <c r="AH50" s="96">
        <v>0.4</v>
      </c>
      <c r="AI50" s="128">
        <v>0</v>
      </c>
      <c r="AJ50" s="88">
        <v>0</v>
      </c>
      <c r="AK50" s="149">
        <v>0</v>
      </c>
      <c r="AL50" s="88">
        <v>0</v>
      </c>
      <c r="AM50" s="88">
        <f t="shared" si="4"/>
        <v>0</v>
      </c>
      <c r="AN50" s="327"/>
      <c r="AO50" s="152" t="s">
        <v>237</v>
      </c>
      <c r="AP50" s="192" t="s">
        <v>237</v>
      </c>
      <c r="AQ50" s="324"/>
      <c r="AR50" s="294"/>
      <c r="AS50" s="294"/>
      <c r="AT50" s="294"/>
      <c r="AU50" s="394"/>
      <c r="AV50" s="73"/>
      <c r="AW50" s="297"/>
      <c r="AX50" s="297"/>
      <c r="AY50" s="297"/>
      <c r="AZ50" s="297"/>
      <c r="BA50" s="298"/>
      <c r="BB50" s="298"/>
      <c r="BC50" s="298"/>
      <c r="BD50" s="298"/>
      <c r="BE50" s="298"/>
      <c r="BF50" s="298"/>
      <c r="BG50" s="298"/>
      <c r="BH50" s="298"/>
      <c r="BI50" s="298"/>
      <c r="BJ50" s="298"/>
      <c r="BK50" s="298"/>
      <c r="BL50" s="298"/>
      <c r="BM50" s="358"/>
      <c r="BN50" s="138"/>
      <c r="BO50" s="188"/>
      <c r="BP50" s="188"/>
      <c r="BQ50" s="188"/>
      <c r="BR50" s="188"/>
      <c r="BS50" s="188"/>
      <c r="BT50" s="188"/>
      <c r="BU50" s="188"/>
      <c r="BV50" s="188"/>
      <c r="BW50" s="188"/>
      <c r="BX50" s="188"/>
      <c r="BY50" s="138"/>
      <c r="BZ50" s="138"/>
      <c r="CA50" s="179"/>
      <c r="CB50" s="138"/>
      <c r="CC50" s="194"/>
      <c r="CD50" s="194"/>
      <c r="CE50" s="194"/>
      <c r="CF50" s="194"/>
      <c r="CG50" s="194"/>
      <c r="CH50" s="194"/>
      <c r="CI50" s="194"/>
      <c r="CJ50" s="194"/>
      <c r="CK50" s="194"/>
      <c r="CL50" s="194"/>
      <c r="CM50" s="194"/>
      <c r="CN50" s="194"/>
      <c r="CO50" s="144"/>
      <c r="CP50" s="194"/>
      <c r="CQ50" s="194"/>
      <c r="CR50" s="194"/>
      <c r="CS50" s="194"/>
      <c r="CT50" s="194"/>
      <c r="CU50" s="194"/>
      <c r="CV50" s="194"/>
      <c r="CW50" s="194"/>
      <c r="CX50" s="194"/>
      <c r="CY50" s="194"/>
      <c r="CZ50" s="194"/>
      <c r="DA50" s="194"/>
      <c r="DB50" s="194"/>
      <c r="DC50" s="139"/>
      <c r="DD50" s="194"/>
      <c r="DE50" s="194"/>
      <c r="DF50" s="194"/>
      <c r="DG50" s="194"/>
      <c r="DH50" s="194"/>
      <c r="DI50" s="194"/>
      <c r="DJ50" s="194"/>
      <c r="DK50" s="194"/>
      <c r="DL50" s="194"/>
      <c r="DM50" s="194"/>
      <c r="DN50" s="194"/>
      <c r="DO50" s="194"/>
      <c r="DP50" s="194"/>
      <c r="DQ50" s="182"/>
      <c r="DR50" s="138"/>
      <c r="DS50" s="194"/>
      <c r="DT50" s="194"/>
      <c r="DU50" s="194"/>
      <c r="DV50" s="194"/>
      <c r="DW50" s="194"/>
      <c r="DX50" s="194"/>
      <c r="DY50" s="194"/>
      <c r="DZ50" s="194"/>
      <c r="EA50" s="194"/>
      <c r="EB50" s="194"/>
      <c r="EC50" s="194"/>
      <c r="ED50" s="194"/>
      <c r="EE50" s="184"/>
      <c r="EF50" s="42"/>
      <c r="EG50" s="324"/>
      <c r="EH50" s="43"/>
    </row>
    <row r="51" spans="1:138" s="12" customFormat="1" ht="63.75" customHeight="1" x14ac:dyDescent="0.2">
      <c r="A51" s="291"/>
      <c r="B51" s="339" t="s">
        <v>196</v>
      </c>
      <c r="C51" s="339" t="s">
        <v>120</v>
      </c>
      <c r="D51" s="334">
        <v>0.17230400000000001</v>
      </c>
      <c r="E51" s="334">
        <v>5.3E-3</v>
      </c>
      <c r="F51" s="334">
        <v>5.3E-3</v>
      </c>
      <c r="G51" s="334">
        <v>5.3E-3</v>
      </c>
      <c r="H51" s="334">
        <v>5.4000000000000003E-3</v>
      </c>
      <c r="I51" s="339" t="s">
        <v>110</v>
      </c>
      <c r="J51" s="339">
        <v>40</v>
      </c>
      <c r="K51" s="297"/>
      <c r="L51" s="296" t="s">
        <v>137</v>
      </c>
      <c r="M51" s="342">
        <v>4001</v>
      </c>
      <c r="N51" s="297"/>
      <c r="O51" s="335" t="s">
        <v>138</v>
      </c>
      <c r="P51" s="347" t="s">
        <v>142</v>
      </c>
      <c r="Q51" s="345" t="s">
        <v>204</v>
      </c>
      <c r="R51" s="345">
        <v>4001015</v>
      </c>
      <c r="S51" s="345" t="s">
        <v>153</v>
      </c>
      <c r="T51" s="345">
        <v>400101500</v>
      </c>
      <c r="U51" s="345">
        <v>292</v>
      </c>
      <c r="V51" s="345" t="s">
        <v>116</v>
      </c>
      <c r="W51" s="345">
        <v>600</v>
      </c>
      <c r="X51" s="345">
        <v>140</v>
      </c>
      <c r="Y51" s="345">
        <v>140</v>
      </c>
      <c r="Z51" s="345">
        <v>170</v>
      </c>
      <c r="AA51" s="345">
        <v>150</v>
      </c>
      <c r="AB51" s="345" t="s">
        <v>114</v>
      </c>
      <c r="AC51" s="402">
        <v>158</v>
      </c>
      <c r="AD51" s="401">
        <f>AC51*AF51</f>
        <v>36.023999999999994</v>
      </c>
      <c r="AE51" s="470">
        <f>SUM(AH51*AK51)+(AH55*AK55)+(AH57*AK57)</f>
        <v>6.0400000000000002E-2</v>
      </c>
      <c r="AF51" s="495">
        <f>SUM(AH51*AM51)+(AH55*AM55)+(AH57*AM57)</f>
        <v>0.22799999999999998</v>
      </c>
      <c r="AG51" s="103" t="s">
        <v>205</v>
      </c>
      <c r="AH51" s="100">
        <v>0.4</v>
      </c>
      <c r="AI51" s="127">
        <f>SUM(AH52*AI52)+(AH53*AI53)+(AH54*AI54)</f>
        <v>0.38419999999999999</v>
      </c>
      <c r="AJ51" s="89">
        <f>SUM(AH52*AJ52)+(AH53*AJ53)+(AH54*AJ54)</f>
        <v>1.43E-2</v>
      </c>
      <c r="AK51" s="151">
        <f>SUM(AH52*AK52)+(AH53*AK53)+(AH54*AK54)</f>
        <v>5.1000000000000004E-2</v>
      </c>
      <c r="AL51" s="89">
        <f>SUM(AH52*AL52)+(AH53*AL53)+(AH54*AL54)</f>
        <v>0</v>
      </c>
      <c r="AM51" s="89">
        <f t="shared" si="4"/>
        <v>0.44949999999999996</v>
      </c>
      <c r="AN51" s="326">
        <v>45291</v>
      </c>
      <c r="AO51" s="483" t="s">
        <v>275</v>
      </c>
      <c r="AP51" s="296" t="s">
        <v>238</v>
      </c>
      <c r="AQ51" s="323" t="s">
        <v>4</v>
      </c>
      <c r="AR51" s="293" t="s">
        <v>206</v>
      </c>
      <c r="AS51" s="293" t="s">
        <v>160</v>
      </c>
      <c r="AT51" s="293" t="s">
        <v>134</v>
      </c>
      <c r="AU51" s="393">
        <v>8183282581</v>
      </c>
      <c r="AV51" s="279" t="s">
        <v>254</v>
      </c>
      <c r="AW51" s="296" t="s">
        <v>1</v>
      </c>
      <c r="AX51" s="296" t="s">
        <v>2</v>
      </c>
      <c r="AY51" s="296">
        <v>91123</v>
      </c>
      <c r="AZ51" s="296" t="s">
        <v>5</v>
      </c>
      <c r="BA51" s="296"/>
      <c r="BB51" s="296"/>
      <c r="BC51" s="296"/>
      <c r="BD51" s="296"/>
      <c r="BE51" s="296"/>
      <c r="BF51" s="296"/>
      <c r="BG51" s="296"/>
      <c r="BH51" s="296"/>
      <c r="BI51" s="296"/>
      <c r="BJ51" s="296"/>
      <c r="BK51" s="296"/>
      <c r="BL51" s="296"/>
      <c r="BM51" s="356">
        <f>SUM(BA51:BL57)</f>
        <v>0</v>
      </c>
      <c r="BN51" s="138">
        <v>439940350</v>
      </c>
      <c r="BO51" s="186"/>
      <c r="BP51" s="186"/>
      <c r="BQ51" s="186"/>
      <c r="BR51" s="186"/>
      <c r="BS51" s="186"/>
      <c r="BT51" s="186"/>
      <c r="BU51" s="186"/>
      <c r="BV51" s="186"/>
      <c r="BW51" s="186"/>
      <c r="BX51" s="186"/>
      <c r="BY51" s="138"/>
      <c r="BZ51" s="138"/>
      <c r="CA51" s="178">
        <f>SUM(BN51:BZ51)</f>
        <v>439940350</v>
      </c>
      <c r="CB51" s="138">
        <v>509366350</v>
      </c>
      <c r="CC51" s="194"/>
      <c r="CD51" s="194"/>
      <c r="CE51" s="194"/>
      <c r="CF51" s="194"/>
      <c r="CG51" s="194"/>
      <c r="CH51" s="194"/>
      <c r="CI51" s="194"/>
      <c r="CJ51" s="194"/>
      <c r="CK51" s="194"/>
      <c r="CL51" s="194"/>
      <c r="CM51" s="194"/>
      <c r="CN51" s="194"/>
      <c r="CO51" s="143">
        <f>SUM(CB51:CN51)</f>
        <v>509366350</v>
      </c>
      <c r="CP51" s="154">
        <v>439883250</v>
      </c>
      <c r="CQ51" s="194"/>
      <c r="CR51" s="194"/>
      <c r="CS51" s="194"/>
      <c r="CT51" s="194"/>
      <c r="CU51" s="194"/>
      <c r="CV51" s="194"/>
      <c r="CW51" s="194"/>
      <c r="CX51" s="194"/>
      <c r="CY51" s="194"/>
      <c r="CZ51" s="194"/>
      <c r="DA51" s="194"/>
      <c r="DB51" s="194"/>
      <c r="DC51" s="180">
        <f>SUM(CP51:DB51)</f>
        <v>439883250</v>
      </c>
      <c r="DD51" s="154">
        <v>0</v>
      </c>
      <c r="DE51" s="194"/>
      <c r="DF51" s="194"/>
      <c r="DG51" s="194"/>
      <c r="DH51" s="194"/>
      <c r="DI51" s="194"/>
      <c r="DJ51" s="194"/>
      <c r="DK51" s="194"/>
      <c r="DL51" s="194"/>
      <c r="DM51" s="194"/>
      <c r="DN51" s="194"/>
      <c r="DO51" s="194"/>
      <c r="DP51" s="194"/>
      <c r="DQ51" s="182">
        <f>SUM(DD51:DP51)</f>
        <v>0</v>
      </c>
      <c r="DR51" s="138">
        <v>0</v>
      </c>
      <c r="DS51" s="194"/>
      <c r="DT51" s="194"/>
      <c r="DU51" s="194"/>
      <c r="DV51" s="194"/>
      <c r="DW51" s="194"/>
      <c r="DX51" s="194"/>
      <c r="DY51" s="194"/>
      <c r="DZ51" s="194"/>
      <c r="EA51" s="194"/>
      <c r="EB51" s="194"/>
      <c r="EC51" s="194"/>
      <c r="ED51" s="194"/>
      <c r="EE51" s="184">
        <f>SUM(DR51:ED51)</f>
        <v>0</v>
      </c>
      <c r="EF51" s="42"/>
      <c r="EG51" s="324"/>
      <c r="EH51" s="43"/>
    </row>
    <row r="52" spans="1:138" s="12" customFormat="1" ht="110.45" customHeight="1" x14ac:dyDescent="0.2">
      <c r="A52" s="291"/>
      <c r="B52" s="339"/>
      <c r="C52" s="339"/>
      <c r="D52" s="334"/>
      <c r="E52" s="334"/>
      <c r="F52" s="334"/>
      <c r="G52" s="334"/>
      <c r="H52" s="334"/>
      <c r="I52" s="339"/>
      <c r="J52" s="339"/>
      <c r="K52" s="297"/>
      <c r="L52" s="297"/>
      <c r="M52" s="343"/>
      <c r="N52" s="297"/>
      <c r="O52" s="335"/>
      <c r="P52" s="347"/>
      <c r="Q52" s="345"/>
      <c r="R52" s="345"/>
      <c r="S52" s="345"/>
      <c r="T52" s="345"/>
      <c r="U52" s="345"/>
      <c r="V52" s="345"/>
      <c r="W52" s="345"/>
      <c r="X52" s="345"/>
      <c r="Y52" s="345"/>
      <c r="Z52" s="345"/>
      <c r="AA52" s="345"/>
      <c r="AB52" s="345"/>
      <c r="AC52" s="402"/>
      <c r="AD52" s="401"/>
      <c r="AE52" s="470"/>
      <c r="AF52" s="496"/>
      <c r="AG52" s="66" t="s">
        <v>207</v>
      </c>
      <c r="AH52" s="63">
        <v>0.2</v>
      </c>
      <c r="AI52" s="125">
        <v>0.88600000000000001</v>
      </c>
      <c r="AJ52" s="258">
        <v>1.4E-2</v>
      </c>
      <c r="AK52" s="257">
        <v>0.05</v>
      </c>
      <c r="AL52" s="90">
        <v>0</v>
      </c>
      <c r="AM52" s="87">
        <f t="shared" si="4"/>
        <v>0.95000000000000007</v>
      </c>
      <c r="AN52" s="327"/>
      <c r="AO52" s="469"/>
      <c r="AP52" s="298"/>
      <c r="AQ52" s="324"/>
      <c r="AR52" s="294"/>
      <c r="AS52" s="294"/>
      <c r="AT52" s="294"/>
      <c r="AU52" s="394"/>
      <c r="AV52" s="279" t="s">
        <v>286</v>
      </c>
      <c r="AW52" s="297"/>
      <c r="AX52" s="297"/>
      <c r="AY52" s="297"/>
      <c r="AZ52" s="297"/>
      <c r="BA52" s="297"/>
      <c r="BB52" s="297"/>
      <c r="BC52" s="297"/>
      <c r="BD52" s="297"/>
      <c r="BE52" s="297"/>
      <c r="BF52" s="297"/>
      <c r="BG52" s="297"/>
      <c r="BH52" s="297"/>
      <c r="BI52" s="297"/>
      <c r="BJ52" s="297"/>
      <c r="BK52" s="297"/>
      <c r="BL52" s="297"/>
      <c r="BM52" s="357"/>
      <c r="BN52" s="138">
        <v>0</v>
      </c>
      <c r="BO52" s="187"/>
      <c r="BP52" s="187"/>
      <c r="BQ52" s="187"/>
      <c r="BR52" s="187"/>
      <c r="BS52" s="187"/>
      <c r="BT52" s="187"/>
      <c r="BU52" s="187"/>
      <c r="BV52" s="187"/>
      <c r="BW52" s="187"/>
      <c r="BX52" s="187"/>
      <c r="BY52" s="138"/>
      <c r="BZ52" s="138"/>
      <c r="CA52" s="179">
        <v>0</v>
      </c>
      <c r="CB52" s="138">
        <v>991800000</v>
      </c>
      <c r="CC52" s="194"/>
      <c r="CD52" s="194"/>
      <c r="CE52" s="194"/>
      <c r="CF52" s="194"/>
      <c r="CG52" s="194"/>
      <c r="CH52" s="194"/>
      <c r="CI52" s="194"/>
      <c r="CJ52" s="194"/>
      <c r="CK52" s="194"/>
      <c r="CL52" s="194"/>
      <c r="CM52" s="194"/>
      <c r="CN52" s="194"/>
      <c r="CO52" s="143">
        <f>SUM(CB52:CN52)</f>
        <v>991800000</v>
      </c>
      <c r="CP52" s="194">
        <v>0</v>
      </c>
      <c r="CQ52" s="194"/>
      <c r="CR52" s="194"/>
      <c r="CS52" s="194"/>
      <c r="CT52" s="194"/>
      <c r="CU52" s="194"/>
      <c r="CV52" s="194"/>
      <c r="CW52" s="194"/>
      <c r="CX52" s="194"/>
      <c r="CY52" s="194"/>
      <c r="CZ52" s="194"/>
      <c r="DA52" s="194"/>
      <c r="DB52" s="194"/>
      <c r="DC52" s="139">
        <v>0</v>
      </c>
      <c r="DD52" s="194"/>
      <c r="DE52" s="194"/>
      <c r="DF52" s="194"/>
      <c r="DG52" s="194"/>
      <c r="DH52" s="194"/>
      <c r="DI52" s="194"/>
      <c r="DJ52" s="194"/>
      <c r="DK52" s="194"/>
      <c r="DL52" s="194"/>
      <c r="DM52" s="194"/>
      <c r="DN52" s="194"/>
      <c r="DO52" s="194"/>
      <c r="DP52" s="194"/>
      <c r="DQ52" s="182">
        <v>0</v>
      </c>
      <c r="DR52" s="138"/>
      <c r="DS52" s="194"/>
      <c r="DT52" s="194"/>
      <c r="DU52" s="194"/>
      <c r="DV52" s="194"/>
      <c r="DW52" s="194"/>
      <c r="DX52" s="194"/>
      <c r="DY52" s="194"/>
      <c r="DZ52" s="194"/>
      <c r="EA52" s="194"/>
      <c r="EB52" s="194"/>
      <c r="EC52" s="194"/>
      <c r="ED52" s="194"/>
      <c r="EE52" s="184">
        <v>0</v>
      </c>
      <c r="EF52" s="42"/>
      <c r="EG52" s="324"/>
      <c r="EH52" s="43"/>
    </row>
    <row r="53" spans="1:138" s="12" customFormat="1" ht="85.5" customHeight="1" x14ac:dyDescent="0.2">
      <c r="A53" s="291"/>
      <c r="B53" s="339"/>
      <c r="C53" s="339"/>
      <c r="D53" s="339"/>
      <c r="E53" s="334"/>
      <c r="F53" s="334"/>
      <c r="G53" s="334"/>
      <c r="H53" s="334"/>
      <c r="I53" s="339"/>
      <c r="J53" s="339"/>
      <c r="K53" s="297"/>
      <c r="L53" s="297"/>
      <c r="M53" s="343"/>
      <c r="N53" s="297"/>
      <c r="O53" s="335"/>
      <c r="P53" s="347"/>
      <c r="Q53" s="345"/>
      <c r="R53" s="345"/>
      <c r="S53" s="345"/>
      <c r="T53" s="345"/>
      <c r="U53" s="345"/>
      <c r="V53" s="345"/>
      <c r="W53" s="345"/>
      <c r="X53" s="345"/>
      <c r="Y53" s="345"/>
      <c r="Z53" s="345"/>
      <c r="AA53" s="345"/>
      <c r="AB53" s="345"/>
      <c r="AC53" s="402"/>
      <c r="AD53" s="401"/>
      <c r="AE53" s="470"/>
      <c r="AF53" s="496"/>
      <c r="AG53" s="66" t="s">
        <v>187</v>
      </c>
      <c r="AH53" s="63">
        <v>0.3</v>
      </c>
      <c r="AI53" s="125">
        <v>0.69</v>
      </c>
      <c r="AJ53" s="258">
        <v>1.4999999999999999E-2</v>
      </c>
      <c r="AK53" s="257">
        <v>0.02</v>
      </c>
      <c r="AL53" s="90">
        <v>0</v>
      </c>
      <c r="AM53" s="87">
        <f t="shared" si="4"/>
        <v>0.72499999999999998</v>
      </c>
      <c r="AN53" s="327"/>
      <c r="AO53" s="253" t="s">
        <v>276</v>
      </c>
      <c r="AP53" s="192" t="s">
        <v>238</v>
      </c>
      <c r="AQ53" s="324"/>
      <c r="AR53" s="294"/>
      <c r="AS53" s="294"/>
      <c r="AT53" s="294"/>
      <c r="AU53" s="394"/>
      <c r="AV53" s="73"/>
      <c r="AW53" s="297"/>
      <c r="AX53" s="297"/>
      <c r="AY53" s="297"/>
      <c r="AZ53" s="297"/>
      <c r="BA53" s="297"/>
      <c r="BB53" s="297"/>
      <c r="BC53" s="297"/>
      <c r="BD53" s="297"/>
      <c r="BE53" s="297"/>
      <c r="BF53" s="297"/>
      <c r="BG53" s="297"/>
      <c r="BH53" s="297"/>
      <c r="BI53" s="297"/>
      <c r="BJ53" s="297"/>
      <c r="BK53" s="297"/>
      <c r="BL53" s="297"/>
      <c r="BM53" s="357"/>
      <c r="BN53" s="138"/>
      <c r="BO53" s="187"/>
      <c r="BP53" s="187"/>
      <c r="BQ53" s="187"/>
      <c r="BR53" s="187"/>
      <c r="BS53" s="187"/>
      <c r="BT53" s="187"/>
      <c r="BU53" s="187"/>
      <c r="BV53" s="187"/>
      <c r="BW53" s="187"/>
      <c r="BX53" s="187"/>
      <c r="BY53" s="138"/>
      <c r="BZ53" s="138"/>
      <c r="CA53" s="179"/>
      <c r="CB53" s="138"/>
      <c r="CC53" s="194"/>
      <c r="CD53" s="194"/>
      <c r="CE53" s="194"/>
      <c r="CF53" s="194"/>
      <c r="CG53" s="194"/>
      <c r="CH53" s="194"/>
      <c r="CI53" s="194"/>
      <c r="CJ53" s="194"/>
      <c r="CK53" s="194"/>
      <c r="CL53" s="194"/>
      <c r="CM53" s="194"/>
      <c r="CN53" s="194"/>
      <c r="CO53" s="143"/>
      <c r="CP53" s="194"/>
      <c r="CQ53" s="194"/>
      <c r="CR53" s="194"/>
      <c r="CS53" s="194"/>
      <c r="CT53" s="194"/>
      <c r="CU53" s="194"/>
      <c r="CV53" s="194"/>
      <c r="CW53" s="194"/>
      <c r="CX53" s="194"/>
      <c r="CY53" s="194"/>
      <c r="CZ53" s="194"/>
      <c r="DA53" s="194"/>
      <c r="DB53" s="194"/>
      <c r="DC53" s="139">
        <f>SUM(CP53:DB53)</f>
        <v>0</v>
      </c>
      <c r="DD53" s="194"/>
      <c r="DE53" s="194"/>
      <c r="DF53" s="194"/>
      <c r="DG53" s="194"/>
      <c r="DH53" s="194"/>
      <c r="DI53" s="194"/>
      <c r="DJ53" s="194"/>
      <c r="DK53" s="194"/>
      <c r="DL53" s="194"/>
      <c r="DM53" s="194"/>
      <c r="DN53" s="194"/>
      <c r="DO53" s="194"/>
      <c r="DP53" s="194"/>
      <c r="DQ53" s="182">
        <f>SUM(DD53:DP53)</f>
        <v>0</v>
      </c>
      <c r="DR53" s="138"/>
      <c r="DS53" s="194"/>
      <c r="DT53" s="194"/>
      <c r="DU53" s="194"/>
      <c r="DV53" s="194"/>
      <c r="DW53" s="194"/>
      <c r="DX53" s="194"/>
      <c r="DY53" s="194"/>
      <c r="DZ53" s="194"/>
      <c r="EA53" s="194"/>
      <c r="EB53" s="194"/>
      <c r="EC53" s="194"/>
      <c r="ED53" s="194"/>
      <c r="EE53" s="184"/>
      <c r="EF53" s="42"/>
      <c r="EG53" s="324"/>
      <c r="EH53" s="43"/>
    </row>
    <row r="54" spans="1:138" s="12" customFormat="1" ht="49.5" customHeight="1" thickBot="1" x14ac:dyDescent="0.25">
      <c r="A54" s="291"/>
      <c r="B54" s="339"/>
      <c r="C54" s="339"/>
      <c r="D54" s="339"/>
      <c r="E54" s="334"/>
      <c r="F54" s="334"/>
      <c r="G54" s="334"/>
      <c r="H54" s="334"/>
      <c r="I54" s="339"/>
      <c r="J54" s="339"/>
      <c r="K54" s="297"/>
      <c r="L54" s="297"/>
      <c r="M54" s="343"/>
      <c r="N54" s="297"/>
      <c r="O54" s="335"/>
      <c r="P54" s="347"/>
      <c r="Q54" s="345"/>
      <c r="R54" s="345"/>
      <c r="S54" s="345"/>
      <c r="T54" s="345"/>
      <c r="U54" s="345"/>
      <c r="V54" s="345"/>
      <c r="W54" s="345"/>
      <c r="X54" s="345"/>
      <c r="Y54" s="345"/>
      <c r="Z54" s="345"/>
      <c r="AA54" s="345"/>
      <c r="AB54" s="345"/>
      <c r="AC54" s="402"/>
      <c r="AD54" s="401"/>
      <c r="AE54" s="470"/>
      <c r="AF54" s="496"/>
      <c r="AG54" s="72" t="s">
        <v>174</v>
      </c>
      <c r="AH54" s="96">
        <v>0.5</v>
      </c>
      <c r="AI54" s="128">
        <v>0</v>
      </c>
      <c r="AJ54" s="262">
        <v>1.4E-2</v>
      </c>
      <c r="AK54" s="260">
        <v>7.0000000000000007E-2</v>
      </c>
      <c r="AL54" s="132">
        <v>0</v>
      </c>
      <c r="AM54" s="88">
        <f t="shared" si="4"/>
        <v>8.4000000000000005E-2</v>
      </c>
      <c r="AN54" s="327"/>
      <c r="AO54" s="152" t="s">
        <v>237</v>
      </c>
      <c r="AP54" s="192" t="s">
        <v>237</v>
      </c>
      <c r="AQ54" s="324"/>
      <c r="AR54" s="294"/>
      <c r="AS54" s="294"/>
      <c r="AT54" s="294"/>
      <c r="AU54" s="394"/>
      <c r="AV54" s="73"/>
      <c r="AW54" s="297"/>
      <c r="AX54" s="297"/>
      <c r="AY54" s="297"/>
      <c r="AZ54" s="297"/>
      <c r="BA54" s="297"/>
      <c r="BB54" s="297"/>
      <c r="BC54" s="297"/>
      <c r="BD54" s="297"/>
      <c r="BE54" s="297"/>
      <c r="BF54" s="297"/>
      <c r="BG54" s="297"/>
      <c r="BH54" s="297"/>
      <c r="BI54" s="297"/>
      <c r="BJ54" s="297"/>
      <c r="BK54" s="297"/>
      <c r="BL54" s="297"/>
      <c r="BM54" s="357"/>
      <c r="BN54" s="138"/>
      <c r="BO54" s="187"/>
      <c r="BP54" s="187"/>
      <c r="BQ54" s="187"/>
      <c r="BR54" s="187"/>
      <c r="BS54" s="187"/>
      <c r="BT54" s="187"/>
      <c r="BU54" s="187"/>
      <c r="BV54" s="187"/>
      <c r="BW54" s="187"/>
      <c r="BX54" s="187"/>
      <c r="BY54" s="138"/>
      <c r="BZ54" s="138"/>
      <c r="CA54" s="179"/>
      <c r="CB54" s="138"/>
      <c r="CC54" s="194"/>
      <c r="CD54" s="194"/>
      <c r="CE54" s="194"/>
      <c r="CF54" s="194"/>
      <c r="CG54" s="194"/>
      <c r="CH54" s="194"/>
      <c r="CI54" s="194"/>
      <c r="CJ54" s="194"/>
      <c r="CK54" s="194"/>
      <c r="CL54" s="194"/>
      <c r="CM54" s="194"/>
      <c r="CN54" s="194"/>
      <c r="CO54" s="143"/>
      <c r="CP54" s="194"/>
      <c r="CQ54" s="194"/>
      <c r="CR54" s="194"/>
      <c r="CS54" s="194"/>
      <c r="CT54" s="194"/>
      <c r="CU54" s="194"/>
      <c r="CV54" s="194"/>
      <c r="CW54" s="194"/>
      <c r="CX54" s="194"/>
      <c r="CY54" s="194"/>
      <c r="CZ54" s="194"/>
      <c r="DA54" s="194"/>
      <c r="DB54" s="194"/>
      <c r="DC54" s="139">
        <f>SUM(CP54:DB54)</f>
        <v>0</v>
      </c>
      <c r="DD54" s="194"/>
      <c r="DE54" s="194"/>
      <c r="DF54" s="194"/>
      <c r="DG54" s="194"/>
      <c r="DH54" s="194"/>
      <c r="DI54" s="194"/>
      <c r="DJ54" s="194"/>
      <c r="DK54" s="194"/>
      <c r="DL54" s="194"/>
      <c r="DM54" s="194"/>
      <c r="DN54" s="194"/>
      <c r="DO54" s="194"/>
      <c r="DP54" s="194"/>
      <c r="DQ54" s="182">
        <f>SUM(DD54:DP54)</f>
        <v>0</v>
      </c>
      <c r="DR54" s="138"/>
      <c r="DS54" s="194"/>
      <c r="DT54" s="194"/>
      <c r="DU54" s="194"/>
      <c r="DV54" s="194"/>
      <c r="DW54" s="194"/>
      <c r="DX54" s="194"/>
      <c r="DY54" s="194"/>
      <c r="DZ54" s="194"/>
      <c r="EA54" s="194"/>
      <c r="EB54" s="194"/>
      <c r="EC54" s="194"/>
      <c r="ED54" s="194"/>
      <c r="EE54" s="184"/>
      <c r="EF54" s="42"/>
      <c r="EG54" s="324"/>
      <c r="EH54" s="43"/>
    </row>
    <row r="55" spans="1:138" s="12" customFormat="1" ht="72" customHeight="1" x14ac:dyDescent="0.2">
      <c r="A55" s="291"/>
      <c r="B55" s="339"/>
      <c r="C55" s="339"/>
      <c r="D55" s="339"/>
      <c r="E55" s="334"/>
      <c r="F55" s="334"/>
      <c r="G55" s="334"/>
      <c r="H55" s="334"/>
      <c r="I55" s="339"/>
      <c r="J55" s="339"/>
      <c r="K55" s="297"/>
      <c r="L55" s="297"/>
      <c r="M55" s="343"/>
      <c r="N55" s="297"/>
      <c r="O55" s="335"/>
      <c r="P55" s="347"/>
      <c r="Q55" s="345"/>
      <c r="R55" s="345"/>
      <c r="S55" s="345"/>
      <c r="T55" s="345"/>
      <c r="U55" s="345"/>
      <c r="V55" s="345"/>
      <c r="W55" s="345"/>
      <c r="X55" s="345"/>
      <c r="Y55" s="345"/>
      <c r="Z55" s="345"/>
      <c r="AA55" s="345"/>
      <c r="AB55" s="345"/>
      <c r="AC55" s="402"/>
      <c r="AD55" s="401"/>
      <c r="AE55" s="470"/>
      <c r="AF55" s="496"/>
      <c r="AG55" s="103" t="s">
        <v>208</v>
      </c>
      <c r="AH55" s="100">
        <v>0.4</v>
      </c>
      <c r="AI55" s="127">
        <f>SUM(AH56*AI56)</f>
        <v>0</v>
      </c>
      <c r="AJ55" s="89">
        <f>SUM(AH56*AJ56)</f>
        <v>6.0000000000000001E-3</v>
      </c>
      <c r="AK55" s="151">
        <f>SUM(AH56*AK56)</f>
        <v>0.03</v>
      </c>
      <c r="AL55" s="89">
        <f>SUM(AH56*AL56)</f>
        <v>0</v>
      </c>
      <c r="AM55" s="89">
        <f t="shared" si="4"/>
        <v>3.5999999999999997E-2</v>
      </c>
      <c r="AN55" s="327"/>
      <c r="AO55" s="254" t="s">
        <v>292</v>
      </c>
      <c r="AP55" s="192" t="s">
        <v>236</v>
      </c>
      <c r="AQ55" s="324"/>
      <c r="AR55" s="294"/>
      <c r="AS55" s="294"/>
      <c r="AT55" s="294"/>
      <c r="AU55" s="394"/>
      <c r="AV55" s="73"/>
      <c r="AW55" s="297"/>
      <c r="AX55" s="297"/>
      <c r="AY55" s="297"/>
      <c r="AZ55" s="297"/>
      <c r="BA55" s="297"/>
      <c r="BB55" s="297"/>
      <c r="BC55" s="297"/>
      <c r="BD55" s="297"/>
      <c r="BE55" s="297"/>
      <c r="BF55" s="297"/>
      <c r="BG55" s="297"/>
      <c r="BH55" s="297"/>
      <c r="BI55" s="297"/>
      <c r="BJ55" s="297"/>
      <c r="BK55" s="297"/>
      <c r="BL55" s="297"/>
      <c r="BM55" s="357"/>
      <c r="BN55" s="138"/>
      <c r="BO55" s="187"/>
      <c r="BP55" s="187"/>
      <c r="BQ55" s="187"/>
      <c r="BR55" s="187"/>
      <c r="BS55" s="187"/>
      <c r="BT55" s="187"/>
      <c r="BU55" s="187"/>
      <c r="BV55" s="187"/>
      <c r="BW55" s="187"/>
      <c r="BX55" s="187"/>
      <c r="BY55" s="138"/>
      <c r="BZ55" s="138"/>
      <c r="CA55" s="179"/>
      <c r="CB55" s="138"/>
      <c r="CC55" s="194"/>
      <c r="CD55" s="194"/>
      <c r="CE55" s="194"/>
      <c r="CF55" s="194"/>
      <c r="CG55" s="194"/>
      <c r="CH55" s="194"/>
      <c r="CI55" s="194"/>
      <c r="CJ55" s="194"/>
      <c r="CK55" s="194"/>
      <c r="CL55" s="194"/>
      <c r="CM55" s="194"/>
      <c r="CN55" s="194"/>
      <c r="CO55" s="143"/>
      <c r="CP55" s="194"/>
      <c r="CQ55" s="194"/>
      <c r="CR55" s="194"/>
      <c r="CS55" s="194"/>
      <c r="CT55" s="194"/>
      <c r="CU55" s="194"/>
      <c r="CV55" s="194"/>
      <c r="CW55" s="194"/>
      <c r="CX55" s="194"/>
      <c r="CY55" s="194"/>
      <c r="CZ55" s="194"/>
      <c r="DA55" s="194"/>
      <c r="DB55" s="194"/>
      <c r="DC55" s="139"/>
      <c r="DD55" s="194"/>
      <c r="DE55" s="194"/>
      <c r="DF55" s="194"/>
      <c r="DG55" s="194"/>
      <c r="DH55" s="194"/>
      <c r="DI55" s="194"/>
      <c r="DJ55" s="194"/>
      <c r="DK55" s="194"/>
      <c r="DL55" s="194"/>
      <c r="DM55" s="194"/>
      <c r="DN55" s="194"/>
      <c r="DO55" s="194"/>
      <c r="DP55" s="194"/>
      <c r="DQ55" s="182"/>
      <c r="DR55" s="138"/>
      <c r="DS55" s="194"/>
      <c r="DT55" s="194"/>
      <c r="DU55" s="194"/>
      <c r="DV55" s="194"/>
      <c r="DW55" s="194"/>
      <c r="DX55" s="194"/>
      <c r="DY55" s="194"/>
      <c r="DZ55" s="194"/>
      <c r="EA55" s="194"/>
      <c r="EB55" s="194"/>
      <c r="EC55" s="194"/>
      <c r="ED55" s="194"/>
      <c r="EE55" s="184"/>
      <c r="EF55" s="42"/>
      <c r="EG55" s="324"/>
      <c r="EH55" s="43"/>
    </row>
    <row r="56" spans="1:138" s="12" customFormat="1" ht="45.75" customHeight="1" x14ac:dyDescent="0.2">
      <c r="A56" s="291"/>
      <c r="B56" s="339"/>
      <c r="C56" s="339"/>
      <c r="D56" s="339"/>
      <c r="E56" s="334"/>
      <c r="F56" s="334"/>
      <c r="G56" s="334"/>
      <c r="H56" s="334"/>
      <c r="I56" s="339"/>
      <c r="J56" s="339"/>
      <c r="K56" s="297"/>
      <c r="L56" s="297"/>
      <c r="M56" s="343"/>
      <c r="N56" s="297"/>
      <c r="O56" s="335"/>
      <c r="P56" s="347"/>
      <c r="Q56" s="345"/>
      <c r="R56" s="345"/>
      <c r="S56" s="345"/>
      <c r="T56" s="345"/>
      <c r="U56" s="345"/>
      <c r="V56" s="345"/>
      <c r="W56" s="345"/>
      <c r="X56" s="345"/>
      <c r="Y56" s="345"/>
      <c r="Z56" s="345"/>
      <c r="AA56" s="345"/>
      <c r="AB56" s="345"/>
      <c r="AC56" s="402"/>
      <c r="AD56" s="401"/>
      <c r="AE56" s="470"/>
      <c r="AF56" s="496"/>
      <c r="AG56" s="66" t="s">
        <v>166</v>
      </c>
      <c r="AH56" s="63">
        <v>1</v>
      </c>
      <c r="AI56" s="126">
        <v>0</v>
      </c>
      <c r="AJ56" s="258">
        <v>6.0000000000000001E-3</v>
      </c>
      <c r="AK56" s="257">
        <v>0.03</v>
      </c>
      <c r="AL56" s="90">
        <v>0</v>
      </c>
      <c r="AM56" s="90">
        <f t="shared" si="4"/>
        <v>3.5999999999999997E-2</v>
      </c>
      <c r="AN56" s="327"/>
      <c r="AO56" s="152" t="s">
        <v>237</v>
      </c>
      <c r="AP56" s="192" t="s">
        <v>237</v>
      </c>
      <c r="AQ56" s="324"/>
      <c r="AR56" s="294"/>
      <c r="AS56" s="294"/>
      <c r="AT56" s="294"/>
      <c r="AU56" s="394"/>
      <c r="AV56" s="73"/>
      <c r="AW56" s="297"/>
      <c r="AX56" s="297"/>
      <c r="AY56" s="297"/>
      <c r="AZ56" s="297"/>
      <c r="BA56" s="297"/>
      <c r="BB56" s="297"/>
      <c r="BC56" s="297"/>
      <c r="BD56" s="297"/>
      <c r="BE56" s="297"/>
      <c r="BF56" s="297"/>
      <c r="BG56" s="297"/>
      <c r="BH56" s="297"/>
      <c r="BI56" s="297"/>
      <c r="BJ56" s="297"/>
      <c r="BK56" s="297"/>
      <c r="BL56" s="297"/>
      <c r="BM56" s="357"/>
      <c r="BN56" s="138"/>
      <c r="BO56" s="187"/>
      <c r="BP56" s="187"/>
      <c r="BQ56" s="187"/>
      <c r="BR56" s="187"/>
      <c r="BS56" s="187"/>
      <c r="BT56" s="187"/>
      <c r="BU56" s="187"/>
      <c r="BV56" s="187"/>
      <c r="BW56" s="187"/>
      <c r="BX56" s="187"/>
      <c r="BY56" s="138"/>
      <c r="BZ56" s="138"/>
      <c r="CA56" s="179"/>
      <c r="CB56" s="138"/>
      <c r="CC56" s="194"/>
      <c r="CD56" s="194"/>
      <c r="CE56" s="194"/>
      <c r="CF56" s="194"/>
      <c r="CG56" s="194"/>
      <c r="CH56" s="194"/>
      <c r="CI56" s="194"/>
      <c r="CJ56" s="194"/>
      <c r="CK56" s="194"/>
      <c r="CL56" s="194"/>
      <c r="CM56" s="194"/>
      <c r="CN56" s="194"/>
      <c r="CO56" s="143"/>
      <c r="CP56" s="194"/>
      <c r="CQ56" s="194"/>
      <c r="CR56" s="194"/>
      <c r="CS56" s="194"/>
      <c r="CT56" s="194"/>
      <c r="CU56" s="194"/>
      <c r="CV56" s="194"/>
      <c r="CW56" s="194"/>
      <c r="CX56" s="194"/>
      <c r="CY56" s="194"/>
      <c r="CZ56" s="194"/>
      <c r="DA56" s="194"/>
      <c r="DB56" s="194"/>
      <c r="DC56" s="139"/>
      <c r="DD56" s="194"/>
      <c r="DE56" s="194"/>
      <c r="DF56" s="194"/>
      <c r="DG56" s="194"/>
      <c r="DH56" s="194"/>
      <c r="DI56" s="194"/>
      <c r="DJ56" s="194"/>
      <c r="DK56" s="194"/>
      <c r="DL56" s="194"/>
      <c r="DM56" s="194"/>
      <c r="DN56" s="194"/>
      <c r="DO56" s="194"/>
      <c r="DP56" s="194"/>
      <c r="DQ56" s="182"/>
      <c r="DR56" s="138"/>
      <c r="DS56" s="194"/>
      <c r="DT56" s="194"/>
      <c r="DU56" s="194"/>
      <c r="DV56" s="194"/>
      <c r="DW56" s="194"/>
      <c r="DX56" s="194"/>
      <c r="DY56" s="194"/>
      <c r="DZ56" s="194"/>
      <c r="EA56" s="194"/>
      <c r="EB56" s="194"/>
      <c r="EC56" s="194"/>
      <c r="ED56" s="194"/>
      <c r="EE56" s="184"/>
      <c r="EF56" s="42"/>
      <c r="EG56" s="324"/>
      <c r="EH56" s="43"/>
    </row>
    <row r="57" spans="1:138" s="12" customFormat="1" ht="48" customHeight="1" thickBot="1" x14ac:dyDescent="0.25">
      <c r="A57" s="292"/>
      <c r="B57" s="339"/>
      <c r="C57" s="339"/>
      <c r="D57" s="339"/>
      <c r="E57" s="334"/>
      <c r="F57" s="334"/>
      <c r="G57" s="334"/>
      <c r="H57" s="334"/>
      <c r="I57" s="339"/>
      <c r="J57" s="339"/>
      <c r="K57" s="298"/>
      <c r="L57" s="298"/>
      <c r="M57" s="344"/>
      <c r="N57" s="298"/>
      <c r="O57" s="335"/>
      <c r="P57" s="347"/>
      <c r="Q57" s="345"/>
      <c r="R57" s="345"/>
      <c r="S57" s="345"/>
      <c r="T57" s="345"/>
      <c r="U57" s="345"/>
      <c r="V57" s="345"/>
      <c r="W57" s="345"/>
      <c r="X57" s="345"/>
      <c r="Y57" s="345"/>
      <c r="Z57" s="345"/>
      <c r="AA57" s="345"/>
      <c r="AB57" s="345"/>
      <c r="AC57" s="402"/>
      <c r="AD57" s="401"/>
      <c r="AE57" s="470"/>
      <c r="AF57" s="508"/>
      <c r="AG57" s="104" t="s">
        <v>209</v>
      </c>
      <c r="AH57" s="96">
        <v>0.2</v>
      </c>
      <c r="AI57" s="131">
        <v>0</v>
      </c>
      <c r="AJ57" s="88">
        <v>2.9000000000000001E-2</v>
      </c>
      <c r="AK57" s="149">
        <v>0.14000000000000001</v>
      </c>
      <c r="AL57" s="88">
        <v>0</v>
      </c>
      <c r="AM57" s="132">
        <f t="shared" si="4"/>
        <v>0.16900000000000001</v>
      </c>
      <c r="AN57" s="328"/>
      <c r="AO57" s="152" t="s">
        <v>237</v>
      </c>
      <c r="AP57" s="192" t="s">
        <v>237</v>
      </c>
      <c r="AQ57" s="325"/>
      <c r="AR57" s="295"/>
      <c r="AS57" s="295"/>
      <c r="AT57" s="295"/>
      <c r="AU57" s="395"/>
      <c r="AV57" s="73"/>
      <c r="AW57" s="298"/>
      <c r="AX57" s="298"/>
      <c r="AY57" s="298"/>
      <c r="AZ57" s="298"/>
      <c r="BA57" s="298"/>
      <c r="BB57" s="298"/>
      <c r="BC57" s="298"/>
      <c r="BD57" s="298"/>
      <c r="BE57" s="298"/>
      <c r="BF57" s="298"/>
      <c r="BG57" s="298"/>
      <c r="BH57" s="298"/>
      <c r="BI57" s="298"/>
      <c r="BJ57" s="298"/>
      <c r="BK57" s="298"/>
      <c r="BL57" s="298"/>
      <c r="BM57" s="358"/>
      <c r="BN57" s="138"/>
      <c r="BO57" s="188"/>
      <c r="BP57" s="188"/>
      <c r="BQ57" s="188"/>
      <c r="BR57" s="188"/>
      <c r="BS57" s="188"/>
      <c r="BT57" s="188"/>
      <c r="BU57" s="188"/>
      <c r="BV57" s="188"/>
      <c r="BW57" s="188"/>
      <c r="BX57" s="188"/>
      <c r="BY57" s="138"/>
      <c r="BZ57" s="138"/>
      <c r="CA57" s="179"/>
      <c r="CB57" s="138"/>
      <c r="CC57" s="194"/>
      <c r="CD57" s="194"/>
      <c r="CE57" s="194"/>
      <c r="CF57" s="194"/>
      <c r="CG57" s="194"/>
      <c r="CH57" s="194"/>
      <c r="CI57" s="194"/>
      <c r="CJ57" s="194"/>
      <c r="CK57" s="194"/>
      <c r="CL57" s="194"/>
      <c r="CM57" s="194"/>
      <c r="CN57" s="194"/>
      <c r="CO57" s="143"/>
      <c r="CP57" s="194"/>
      <c r="CQ57" s="194"/>
      <c r="CR57" s="194"/>
      <c r="CS57" s="194"/>
      <c r="CT57" s="194"/>
      <c r="CU57" s="194"/>
      <c r="CV57" s="194"/>
      <c r="CW57" s="194"/>
      <c r="CX57" s="194"/>
      <c r="CY57" s="194"/>
      <c r="CZ57" s="194"/>
      <c r="DA57" s="194"/>
      <c r="DB57" s="194"/>
      <c r="DC57" s="139">
        <f>SUM(CP57:DB57)</f>
        <v>0</v>
      </c>
      <c r="DD57" s="194"/>
      <c r="DE57" s="194"/>
      <c r="DF57" s="194"/>
      <c r="DG57" s="194"/>
      <c r="DH57" s="194"/>
      <c r="DI57" s="194"/>
      <c r="DJ57" s="194"/>
      <c r="DK57" s="194"/>
      <c r="DL57" s="194"/>
      <c r="DM57" s="194"/>
      <c r="DN57" s="194"/>
      <c r="DO57" s="194"/>
      <c r="DP57" s="194"/>
      <c r="DQ57" s="182">
        <f>SUM(DD57:DP57)</f>
        <v>0</v>
      </c>
      <c r="DR57" s="138"/>
      <c r="DS57" s="194"/>
      <c r="DT57" s="194"/>
      <c r="DU57" s="194"/>
      <c r="DV57" s="194"/>
      <c r="DW57" s="194"/>
      <c r="DX57" s="194"/>
      <c r="DY57" s="194"/>
      <c r="DZ57" s="194"/>
      <c r="EA57" s="194"/>
      <c r="EB57" s="194"/>
      <c r="EC57" s="194"/>
      <c r="ED57" s="194"/>
      <c r="EE57" s="184"/>
      <c r="EF57" s="42"/>
      <c r="EG57" s="324"/>
      <c r="EH57" s="43"/>
    </row>
    <row r="58" spans="1:138" s="12" customFormat="1" ht="323.45" customHeight="1" x14ac:dyDescent="0.2">
      <c r="A58" s="290" t="s">
        <v>123</v>
      </c>
      <c r="B58" s="290" t="s">
        <v>210</v>
      </c>
      <c r="C58" s="339" t="s">
        <v>121</v>
      </c>
      <c r="D58" s="337">
        <v>1.2295800000000001E-2</v>
      </c>
      <c r="E58" s="334">
        <v>3.0799999999999998E-3</v>
      </c>
      <c r="F58" s="334">
        <v>3.0799999999999998E-3</v>
      </c>
      <c r="G58" s="334">
        <v>3.0799999999999998E-3</v>
      </c>
      <c r="H58" s="334">
        <v>3.0799999999999998E-3</v>
      </c>
      <c r="I58" s="290" t="s">
        <v>110</v>
      </c>
      <c r="J58" s="339">
        <v>40</v>
      </c>
      <c r="K58" s="342" t="s">
        <v>126</v>
      </c>
      <c r="L58" s="296" t="s">
        <v>137</v>
      </c>
      <c r="M58" s="342">
        <v>4001</v>
      </c>
      <c r="N58" s="296" t="s">
        <v>129</v>
      </c>
      <c r="O58" s="335" t="s">
        <v>138</v>
      </c>
      <c r="P58" s="347" t="s">
        <v>143</v>
      </c>
      <c r="Q58" s="345" t="s">
        <v>211</v>
      </c>
      <c r="R58" s="345">
        <v>4001014</v>
      </c>
      <c r="S58" s="345" t="s">
        <v>155</v>
      </c>
      <c r="T58" s="345">
        <v>400101400</v>
      </c>
      <c r="U58" s="345">
        <v>1010</v>
      </c>
      <c r="V58" s="345" t="s">
        <v>116</v>
      </c>
      <c r="W58" s="345">
        <v>1250</v>
      </c>
      <c r="X58" s="345">
        <v>172</v>
      </c>
      <c r="Y58" s="345">
        <v>150</v>
      </c>
      <c r="Z58" s="345">
        <v>400</v>
      </c>
      <c r="AA58" s="345">
        <v>528</v>
      </c>
      <c r="AB58" s="345" t="s">
        <v>114</v>
      </c>
      <c r="AC58" s="471">
        <v>686</v>
      </c>
      <c r="AD58" s="491">
        <f>AC58*AF58</f>
        <v>135.142</v>
      </c>
      <c r="AE58" s="470">
        <f>AH58*AK58</f>
        <v>0.13800000000000001</v>
      </c>
      <c r="AF58" s="496">
        <f>AH58*AM58</f>
        <v>0.19700000000000001</v>
      </c>
      <c r="AG58" s="103" t="s">
        <v>176</v>
      </c>
      <c r="AH58" s="100">
        <v>1</v>
      </c>
      <c r="AI58" s="126">
        <f>SUM(AH59*AI59)+(AH60*AI60)+(AH61*AI61)</f>
        <v>0</v>
      </c>
      <c r="AJ58" s="264">
        <f>SUMPRODUCT(AH59:AH61*AJ59:AJ61)</f>
        <v>3.3000000000000002E-2</v>
      </c>
      <c r="AK58" s="150">
        <f>SUM(AH59*AK59)+(AH60*AK60)+(AH61*AK61)</f>
        <v>0.13800000000000001</v>
      </c>
      <c r="AL58" s="121">
        <f>SUM(AH59*AL59)+(AH60*AL60)+(AH61*AL61)</f>
        <v>2.6000000000000002E-2</v>
      </c>
      <c r="AM58" s="90">
        <f t="shared" si="4"/>
        <v>0.19700000000000001</v>
      </c>
      <c r="AN58" s="326">
        <v>45291</v>
      </c>
      <c r="AO58" s="287" t="s">
        <v>305</v>
      </c>
      <c r="AP58" s="192" t="s">
        <v>236</v>
      </c>
      <c r="AQ58" s="323" t="s">
        <v>4</v>
      </c>
      <c r="AR58" s="293" t="s">
        <v>212</v>
      </c>
      <c r="AS58" s="293" t="s">
        <v>160</v>
      </c>
      <c r="AT58" s="475">
        <v>2021768920084</v>
      </c>
      <c r="AU58" s="393">
        <v>1876736995</v>
      </c>
      <c r="AV58" s="279" t="s">
        <v>255</v>
      </c>
      <c r="AW58" s="296" t="s">
        <v>1</v>
      </c>
      <c r="AX58" s="296" t="s">
        <v>2</v>
      </c>
      <c r="AY58" s="296">
        <v>91123</v>
      </c>
      <c r="AZ58" s="296" t="s">
        <v>5</v>
      </c>
      <c r="BA58" s="296"/>
      <c r="BB58" s="296"/>
      <c r="BC58" s="296"/>
      <c r="BD58" s="296"/>
      <c r="BE58" s="296"/>
      <c r="BF58" s="296"/>
      <c r="BG58" s="296"/>
      <c r="BH58" s="296"/>
      <c r="BI58" s="296"/>
      <c r="BJ58" s="296"/>
      <c r="BK58" s="296"/>
      <c r="BL58" s="296"/>
      <c r="BM58" s="356">
        <f>SUM(BA58:BL65)</f>
        <v>0</v>
      </c>
      <c r="BN58" s="138">
        <v>221624250</v>
      </c>
      <c r="BO58" s="186"/>
      <c r="BP58" s="186"/>
      <c r="BQ58" s="186"/>
      <c r="BR58" s="186"/>
      <c r="BS58" s="186"/>
      <c r="BT58" s="186"/>
      <c r="BU58" s="186"/>
      <c r="BV58" s="186"/>
      <c r="BW58" s="186"/>
      <c r="BX58" s="186"/>
      <c r="BY58" s="138"/>
      <c r="BZ58" s="138"/>
      <c r="CA58" s="178">
        <f>SUM(BN58:BZ58)</f>
        <v>221624250</v>
      </c>
      <c r="CB58" s="138">
        <v>236975750</v>
      </c>
      <c r="CC58" s="194"/>
      <c r="CD58" s="194"/>
      <c r="CE58" s="194"/>
      <c r="CF58" s="194"/>
      <c r="CG58" s="194"/>
      <c r="CH58" s="194"/>
      <c r="CI58" s="194"/>
      <c r="CJ58" s="194"/>
      <c r="CK58" s="194"/>
      <c r="CL58" s="194"/>
      <c r="CM58" s="194"/>
      <c r="CN58" s="194"/>
      <c r="CO58" s="143">
        <f>SUM(CB58:CM58)</f>
        <v>236975750</v>
      </c>
      <c r="CP58" s="154">
        <v>236975750</v>
      </c>
      <c r="CQ58" s="194"/>
      <c r="CR58" s="194"/>
      <c r="CS58" s="194"/>
      <c r="CT58" s="194"/>
      <c r="CU58" s="194"/>
      <c r="CV58" s="194"/>
      <c r="CW58" s="194"/>
      <c r="CX58" s="194"/>
      <c r="CY58" s="194"/>
      <c r="CZ58" s="194"/>
      <c r="DA58" s="194"/>
      <c r="DB58" s="194"/>
      <c r="DC58" s="180">
        <f>SUM(CP58:DB58)</f>
        <v>236975750</v>
      </c>
      <c r="DD58" s="154">
        <v>0</v>
      </c>
      <c r="DE58" s="194"/>
      <c r="DF58" s="194"/>
      <c r="DG58" s="194"/>
      <c r="DH58" s="194"/>
      <c r="DI58" s="194"/>
      <c r="DJ58" s="194"/>
      <c r="DK58" s="194"/>
      <c r="DL58" s="194"/>
      <c r="DM58" s="194"/>
      <c r="DN58" s="194"/>
      <c r="DO58" s="194"/>
      <c r="DP58" s="194"/>
      <c r="DQ58" s="182">
        <f>SUM(DD58:DP58)</f>
        <v>0</v>
      </c>
      <c r="DR58" s="138">
        <v>0</v>
      </c>
      <c r="DS58" s="194"/>
      <c r="DT58" s="194"/>
      <c r="DU58" s="194"/>
      <c r="DV58" s="194"/>
      <c r="DW58" s="194"/>
      <c r="DX58" s="194"/>
      <c r="DY58" s="194"/>
      <c r="DZ58" s="194"/>
      <c r="EA58" s="194"/>
      <c r="EB58" s="194"/>
      <c r="EC58" s="194"/>
      <c r="ED58" s="194"/>
      <c r="EE58" s="184">
        <f>SUM(DR58:ED58)</f>
        <v>0</v>
      </c>
      <c r="EF58" s="42"/>
      <c r="EG58" s="324"/>
      <c r="EH58" s="43"/>
    </row>
    <row r="59" spans="1:138" s="12" customFormat="1" ht="181.15" customHeight="1" x14ac:dyDescent="0.2">
      <c r="A59" s="291"/>
      <c r="B59" s="291"/>
      <c r="C59" s="339"/>
      <c r="D59" s="338"/>
      <c r="E59" s="334"/>
      <c r="F59" s="334"/>
      <c r="G59" s="334"/>
      <c r="H59" s="334"/>
      <c r="I59" s="291"/>
      <c r="J59" s="339"/>
      <c r="K59" s="343"/>
      <c r="L59" s="297"/>
      <c r="M59" s="343"/>
      <c r="N59" s="297"/>
      <c r="O59" s="335"/>
      <c r="P59" s="347"/>
      <c r="Q59" s="345"/>
      <c r="R59" s="345"/>
      <c r="S59" s="345"/>
      <c r="T59" s="345"/>
      <c r="U59" s="345"/>
      <c r="V59" s="345"/>
      <c r="W59" s="345"/>
      <c r="X59" s="345"/>
      <c r="Y59" s="345"/>
      <c r="Z59" s="345"/>
      <c r="AA59" s="345"/>
      <c r="AB59" s="345"/>
      <c r="AC59" s="471"/>
      <c r="AD59" s="491"/>
      <c r="AE59" s="470"/>
      <c r="AF59" s="496"/>
      <c r="AG59" s="135" t="s">
        <v>213</v>
      </c>
      <c r="AH59" s="63">
        <v>0.2</v>
      </c>
      <c r="AI59" s="126">
        <v>0</v>
      </c>
      <c r="AJ59" s="264">
        <v>0.03</v>
      </c>
      <c r="AK59" s="150">
        <v>0.16</v>
      </c>
      <c r="AL59" s="121">
        <v>0.05</v>
      </c>
      <c r="AM59" s="90">
        <f t="shared" si="4"/>
        <v>0.24</v>
      </c>
      <c r="AN59" s="327"/>
      <c r="AO59" s="285" t="s">
        <v>293</v>
      </c>
      <c r="AP59" s="192" t="s">
        <v>237</v>
      </c>
      <c r="AQ59" s="324"/>
      <c r="AR59" s="294"/>
      <c r="AS59" s="294"/>
      <c r="AT59" s="476"/>
      <c r="AU59" s="394"/>
      <c r="AV59" s="279" t="s">
        <v>263</v>
      </c>
      <c r="AW59" s="297"/>
      <c r="AX59" s="297"/>
      <c r="AY59" s="297"/>
      <c r="AZ59" s="297"/>
      <c r="BA59" s="297"/>
      <c r="BB59" s="297"/>
      <c r="BC59" s="297"/>
      <c r="BD59" s="297"/>
      <c r="BE59" s="297"/>
      <c r="BF59" s="297"/>
      <c r="BG59" s="297"/>
      <c r="BH59" s="297"/>
      <c r="BI59" s="297"/>
      <c r="BJ59" s="297"/>
      <c r="BK59" s="297"/>
      <c r="BL59" s="297"/>
      <c r="BM59" s="357"/>
      <c r="BN59" s="138"/>
      <c r="BO59" s="187"/>
      <c r="BP59" s="187"/>
      <c r="BQ59" s="187"/>
      <c r="BR59" s="187"/>
      <c r="BS59" s="187"/>
      <c r="BT59" s="187"/>
      <c r="BU59" s="187"/>
      <c r="BV59" s="187"/>
      <c r="BW59" s="187"/>
      <c r="BX59" s="187"/>
      <c r="BY59" s="138"/>
      <c r="BZ59" s="138"/>
      <c r="CA59" s="179">
        <v>0</v>
      </c>
      <c r="CB59" s="138">
        <v>0</v>
      </c>
      <c r="CC59" s="194"/>
      <c r="CD59" s="194"/>
      <c r="CE59" s="194"/>
      <c r="CF59" s="194"/>
      <c r="CG59" s="194"/>
      <c r="CH59" s="194"/>
      <c r="CI59" s="194"/>
      <c r="CJ59" s="194"/>
      <c r="CK59" s="194"/>
      <c r="CL59" s="194"/>
      <c r="CM59" s="194"/>
      <c r="CN59" s="194"/>
      <c r="CO59" s="143">
        <f>SUM(CB59:CM59)</f>
        <v>0</v>
      </c>
      <c r="CP59" s="194"/>
      <c r="CQ59" s="194"/>
      <c r="CR59" s="194"/>
      <c r="CS59" s="194"/>
      <c r="CT59" s="194"/>
      <c r="CU59" s="194"/>
      <c r="CV59" s="194"/>
      <c r="CW59" s="194"/>
      <c r="CX59" s="194"/>
      <c r="CY59" s="194"/>
      <c r="CZ59" s="194"/>
      <c r="DA59" s="194"/>
      <c r="DB59" s="194"/>
      <c r="DC59" s="139">
        <v>0</v>
      </c>
      <c r="DD59" s="194"/>
      <c r="DE59" s="194"/>
      <c r="DF59" s="194"/>
      <c r="DG59" s="194"/>
      <c r="DH59" s="194"/>
      <c r="DI59" s="194"/>
      <c r="DJ59" s="194"/>
      <c r="DK59" s="194"/>
      <c r="DL59" s="194"/>
      <c r="DM59" s="194"/>
      <c r="DN59" s="194"/>
      <c r="DO59" s="194"/>
      <c r="DP59" s="194"/>
      <c r="DQ59" s="182">
        <v>0</v>
      </c>
      <c r="DR59" s="138"/>
      <c r="DS59" s="194"/>
      <c r="DT59" s="194"/>
      <c r="DU59" s="194"/>
      <c r="DV59" s="194"/>
      <c r="DW59" s="194"/>
      <c r="DX59" s="194"/>
      <c r="DY59" s="194"/>
      <c r="DZ59" s="194"/>
      <c r="EA59" s="194"/>
      <c r="EB59" s="194"/>
      <c r="EC59" s="194"/>
      <c r="ED59" s="194"/>
      <c r="EE59" s="184">
        <v>0</v>
      </c>
      <c r="EF59" s="42"/>
      <c r="EG59" s="324"/>
      <c r="EH59" s="43"/>
    </row>
    <row r="60" spans="1:138" s="12" customFormat="1" ht="94.15" customHeight="1" x14ac:dyDescent="0.2">
      <c r="A60" s="291"/>
      <c r="B60" s="291"/>
      <c r="C60" s="339"/>
      <c r="D60" s="338"/>
      <c r="E60" s="334"/>
      <c r="F60" s="334"/>
      <c r="G60" s="334"/>
      <c r="H60" s="334"/>
      <c r="I60" s="291"/>
      <c r="J60" s="339"/>
      <c r="K60" s="343"/>
      <c r="L60" s="297"/>
      <c r="M60" s="343"/>
      <c r="N60" s="297"/>
      <c r="O60" s="335"/>
      <c r="P60" s="347"/>
      <c r="Q60" s="345"/>
      <c r="R60" s="345"/>
      <c r="S60" s="345"/>
      <c r="T60" s="345"/>
      <c r="U60" s="345"/>
      <c r="V60" s="345"/>
      <c r="W60" s="345"/>
      <c r="X60" s="345"/>
      <c r="Y60" s="345"/>
      <c r="Z60" s="345"/>
      <c r="AA60" s="345"/>
      <c r="AB60" s="345"/>
      <c r="AC60" s="471"/>
      <c r="AD60" s="491"/>
      <c r="AE60" s="470"/>
      <c r="AF60" s="496"/>
      <c r="AG60" s="135" t="s">
        <v>306</v>
      </c>
      <c r="AH60" s="63">
        <v>0.3</v>
      </c>
      <c r="AI60" s="126">
        <v>0</v>
      </c>
      <c r="AJ60" s="264">
        <v>0.04</v>
      </c>
      <c r="AK60" s="150">
        <v>0.02</v>
      </c>
      <c r="AL60" s="121">
        <v>0.02</v>
      </c>
      <c r="AM60" s="90">
        <f t="shared" si="4"/>
        <v>0.08</v>
      </c>
      <c r="AN60" s="327"/>
      <c r="AO60" s="281" t="s">
        <v>270</v>
      </c>
      <c r="AP60" s="192" t="s">
        <v>237</v>
      </c>
      <c r="AQ60" s="324"/>
      <c r="AR60" s="294"/>
      <c r="AS60" s="294"/>
      <c r="AT60" s="476"/>
      <c r="AU60" s="394"/>
      <c r="AV60" s="73"/>
      <c r="AW60" s="297"/>
      <c r="AX60" s="297"/>
      <c r="AY60" s="297"/>
      <c r="AZ60" s="297"/>
      <c r="BA60" s="297"/>
      <c r="BB60" s="297"/>
      <c r="BC60" s="297"/>
      <c r="BD60" s="297"/>
      <c r="BE60" s="297"/>
      <c r="BF60" s="297"/>
      <c r="BG60" s="297"/>
      <c r="BH60" s="297"/>
      <c r="BI60" s="297"/>
      <c r="BJ60" s="297"/>
      <c r="BK60" s="297"/>
      <c r="BL60" s="297"/>
      <c r="BM60" s="357"/>
      <c r="BN60" s="138"/>
      <c r="BO60" s="187"/>
      <c r="BP60" s="187"/>
      <c r="BQ60" s="187"/>
      <c r="BR60" s="187"/>
      <c r="BS60" s="187"/>
      <c r="BT60" s="187"/>
      <c r="BU60" s="187"/>
      <c r="BV60" s="187"/>
      <c r="BW60" s="187"/>
      <c r="BX60" s="187"/>
      <c r="BY60" s="138"/>
      <c r="BZ60" s="138"/>
      <c r="CA60" s="179"/>
      <c r="CB60" s="138"/>
      <c r="CC60" s="194"/>
      <c r="CD60" s="194"/>
      <c r="CE60" s="194"/>
      <c r="CF60" s="194"/>
      <c r="CG60" s="194"/>
      <c r="CH60" s="194"/>
      <c r="CI60" s="194"/>
      <c r="CJ60" s="194"/>
      <c r="CK60" s="194"/>
      <c r="CL60" s="194"/>
      <c r="CM60" s="194"/>
      <c r="CN60" s="194"/>
      <c r="CO60" s="144"/>
      <c r="CP60" s="194"/>
      <c r="CQ60" s="194"/>
      <c r="CR60" s="194"/>
      <c r="CS60" s="194"/>
      <c r="CT60" s="194"/>
      <c r="CU60" s="194"/>
      <c r="CV60" s="194"/>
      <c r="CW60" s="194"/>
      <c r="CX60" s="194"/>
      <c r="CY60" s="194"/>
      <c r="CZ60" s="194"/>
      <c r="DA60" s="194"/>
      <c r="DB60" s="194"/>
      <c r="DC60" s="139"/>
      <c r="DD60" s="194"/>
      <c r="DE60" s="194"/>
      <c r="DF60" s="194"/>
      <c r="DG60" s="194"/>
      <c r="DH60" s="194"/>
      <c r="DI60" s="194"/>
      <c r="DJ60" s="194"/>
      <c r="DK60" s="194"/>
      <c r="DL60" s="194"/>
      <c r="DM60" s="194"/>
      <c r="DN60" s="194"/>
      <c r="DO60" s="194"/>
      <c r="DP60" s="194"/>
      <c r="DQ60" s="182"/>
      <c r="DR60" s="138"/>
      <c r="DS60" s="194"/>
      <c r="DT60" s="194"/>
      <c r="DU60" s="194"/>
      <c r="DV60" s="194"/>
      <c r="DW60" s="194"/>
      <c r="DX60" s="194"/>
      <c r="DY60" s="194"/>
      <c r="DZ60" s="194"/>
      <c r="EA60" s="194"/>
      <c r="EB60" s="194"/>
      <c r="EC60" s="194"/>
      <c r="ED60" s="194"/>
      <c r="EE60" s="184"/>
      <c r="EF60" s="42"/>
      <c r="EG60" s="324"/>
      <c r="EH60" s="43"/>
    </row>
    <row r="61" spans="1:138" s="12" customFormat="1" ht="98.25" customHeight="1" thickBot="1" x14ac:dyDescent="0.25">
      <c r="A61" s="291"/>
      <c r="B61" s="291"/>
      <c r="C61" s="339"/>
      <c r="D61" s="338"/>
      <c r="E61" s="334"/>
      <c r="F61" s="334"/>
      <c r="G61" s="334"/>
      <c r="H61" s="334"/>
      <c r="I61" s="291"/>
      <c r="J61" s="339"/>
      <c r="K61" s="343"/>
      <c r="L61" s="297"/>
      <c r="M61" s="343"/>
      <c r="N61" s="297"/>
      <c r="O61" s="335"/>
      <c r="P61" s="347"/>
      <c r="Q61" s="345"/>
      <c r="R61" s="345"/>
      <c r="S61" s="345"/>
      <c r="T61" s="345"/>
      <c r="U61" s="345"/>
      <c r="V61" s="345"/>
      <c r="W61" s="345"/>
      <c r="X61" s="345"/>
      <c r="Y61" s="345"/>
      <c r="Z61" s="345"/>
      <c r="AA61" s="345"/>
      <c r="AB61" s="345"/>
      <c r="AC61" s="471"/>
      <c r="AD61" s="491"/>
      <c r="AE61" s="470"/>
      <c r="AF61" s="508"/>
      <c r="AG61" s="136" t="s">
        <v>307</v>
      </c>
      <c r="AH61" s="96">
        <v>0.5</v>
      </c>
      <c r="AI61" s="128">
        <v>0</v>
      </c>
      <c r="AJ61" s="265">
        <v>0.03</v>
      </c>
      <c r="AK61" s="149">
        <v>0.2</v>
      </c>
      <c r="AL61" s="88">
        <v>0.02</v>
      </c>
      <c r="AM61" s="88">
        <f t="shared" si="4"/>
        <v>0.25</v>
      </c>
      <c r="AN61" s="328"/>
      <c r="AO61" s="251"/>
      <c r="AP61" s="192" t="s">
        <v>237</v>
      </c>
      <c r="AQ61" s="324"/>
      <c r="AR61" s="294"/>
      <c r="AS61" s="294"/>
      <c r="AT61" s="476"/>
      <c r="AU61" s="394"/>
      <c r="AV61" s="73"/>
      <c r="AW61" s="297"/>
      <c r="AX61" s="297"/>
      <c r="AY61" s="297"/>
      <c r="AZ61" s="297"/>
      <c r="BA61" s="297"/>
      <c r="BB61" s="297"/>
      <c r="BC61" s="297"/>
      <c r="BD61" s="297"/>
      <c r="BE61" s="297"/>
      <c r="BF61" s="297"/>
      <c r="BG61" s="297"/>
      <c r="BH61" s="297"/>
      <c r="BI61" s="297"/>
      <c r="BJ61" s="297"/>
      <c r="BK61" s="297"/>
      <c r="BL61" s="297"/>
      <c r="BM61" s="357"/>
      <c r="BN61" s="138"/>
      <c r="BO61" s="187"/>
      <c r="BP61" s="187"/>
      <c r="BQ61" s="187"/>
      <c r="BR61" s="187"/>
      <c r="BS61" s="187"/>
      <c r="BT61" s="187"/>
      <c r="BU61" s="187"/>
      <c r="BV61" s="187"/>
      <c r="BW61" s="187"/>
      <c r="BX61" s="187"/>
      <c r="BY61" s="138"/>
      <c r="BZ61" s="138"/>
      <c r="CA61" s="179"/>
      <c r="CB61" s="138"/>
      <c r="CC61" s="194"/>
      <c r="CD61" s="194"/>
      <c r="CE61" s="194"/>
      <c r="CF61" s="194"/>
      <c r="CG61" s="194"/>
      <c r="CH61" s="194"/>
      <c r="CI61" s="194"/>
      <c r="CJ61" s="194"/>
      <c r="CK61" s="194"/>
      <c r="CL61" s="194"/>
      <c r="CM61" s="194"/>
      <c r="CN61" s="194"/>
      <c r="CO61" s="144"/>
      <c r="CP61" s="194"/>
      <c r="CQ61" s="194"/>
      <c r="CR61" s="194"/>
      <c r="CS61" s="194"/>
      <c r="CT61" s="194"/>
      <c r="CU61" s="194"/>
      <c r="CV61" s="194"/>
      <c r="CW61" s="194"/>
      <c r="CX61" s="194"/>
      <c r="CY61" s="194"/>
      <c r="CZ61" s="194"/>
      <c r="DA61" s="194"/>
      <c r="DB61" s="194"/>
      <c r="DC61" s="139"/>
      <c r="DD61" s="194"/>
      <c r="DE61" s="194"/>
      <c r="DF61" s="194"/>
      <c r="DG61" s="194"/>
      <c r="DH61" s="194"/>
      <c r="DI61" s="194"/>
      <c r="DJ61" s="194"/>
      <c r="DK61" s="194"/>
      <c r="DL61" s="194"/>
      <c r="DM61" s="194"/>
      <c r="DN61" s="194"/>
      <c r="DO61" s="194"/>
      <c r="DP61" s="194"/>
      <c r="DQ61" s="182"/>
      <c r="DR61" s="138"/>
      <c r="DS61" s="194"/>
      <c r="DT61" s="194"/>
      <c r="DU61" s="194"/>
      <c r="DV61" s="194"/>
      <c r="DW61" s="194"/>
      <c r="DX61" s="194"/>
      <c r="DY61" s="194"/>
      <c r="DZ61" s="194"/>
      <c r="EA61" s="194"/>
      <c r="EB61" s="194"/>
      <c r="EC61" s="194"/>
      <c r="ED61" s="194"/>
      <c r="EE61" s="184"/>
      <c r="EF61" s="42"/>
      <c r="EG61" s="324"/>
      <c r="EH61" s="43"/>
    </row>
    <row r="62" spans="1:138" s="12" customFormat="1" ht="57" customHeight="1" x14ac:dyDescent="0.2">
      <c r="A62" s="291"/>
      <c r="B62" s="339" t="s">
        <v>210</v>
      </c>
      <c r="C62" s="339" t="s">
        <v>121</v>
      </c>
      <c r="D62" s="334">
        <v>1.2295800000000001E-2</v>
      </c>
      <c r="E62" s="334">
        <v>3.0799999999999998E-3</v>
      </c>
      <c r="F62" s="334">
        <v>3.0799999999999998E-3</v>
      </c>
      <c r="G62" s="334">
        <v>3.0799999999999998E-3</v>
      </c>
      <c r="H62" s="334">
        <v>3.0799999999999998E-3</v>
      </c>
      <c r="I62" s="339" t="s">
        <v>110</v>
      </c>
      <c r="J62" s="339">
        <v>40</v>
      </c>
      <c r="K62" s="343"/>
      <c r="L62" s="296" t="s">
        <v>137</v>
      </c>
      <c r="M62" s="342">
        <v>4001</v>
      </c>
      <c r="N62" s="297"/>
      <c r="O62" s="345" t="s">
        <v>138</v>
      </c>
      <c r="P62" s="346" t="s">
        <v>145</v>
      </c>
      <c r="Q62" s="345" t="s">
        <v>161</v>
      </c>
      <c r="R62" s="345">
        <v>4001042</v>
      </c>
      <c r="S62" s="345" t="s">
        <v>161</v>
      </c>
      <c r="T62" s="345">
        <v>400104200</v>
      </c>
      <c r="U62" s="345">
        <v>0</v>
      </c>
      <c r="V62" s="345" t="s">
        <v>116</v>
      </c>
      <c r="W62" s="345">
        <v>2</v>
      </c>
      <c r="X62" s="345">
        <v>0</v>
      </c>
      <c r="Y62" s="345">
        <v>0</v>
      </c>
      <c r="Z62" s="345">
        <v>1</v>
      </c>
      <c r="AA62" s="345">
        <v>1</v>
      </c>
      <c r="AB62" s="345" t="s">
        <v>114</v>
      </c>
      <c r="AC62" s="402">
        <v>1</v>
      </c>
      <c r="AD62" s="401">
        <f>AC62*AF62</f>
        <v>0.80549999999999999</v>
      </c>
      <c r="AE62" s="470">
        <f>SUM(AH62*AK62)+(AH64*AK64)+(AH65*AK65)</f>
        <v>0.05</v>
      </c>
      <c r="AF62" s="489">
        <f>SUM(AH62*AM62)+(AH64*AM64)+(AH65*AM65)</f>
        <v>0.80549999999999999</v>
      </c>
      <c r="AG62" s="105" t="s">
        <v>214</v>
      </c>
      <c r="AH62" s="100">
        <v>0.5</v>
      </c>
      <c r="AI62" s="130">
        <f>SUM(AH63*AI63)</f>
        <v>0</v>
      </c>
      <c r="AJ62" s="121">
        <f>SUM(AH63*AJ63)</f>
        <v>1.0999999999999999E-2</v>
      </c>
      <c r="AK62" s="150">
        <f t="shared" ref="AK62:AK73" si="6">SUM(AH63*AK63)</f>
        <v>0.1</v>
      </c>
      <c r="AL62" s="121">
        <f t="shared" ref="AL62:AL66" si="7">SUM(AH63*AL63)</f>
        <v>0.5</v>
      </c>
      <c r="AM62" s="121">
        <f t="shared" si="4"/>
        <v>0.61099999999999999</v>
      </c>
      <c r="AN62" s="327">
        <v>45291</v>
      </c>
      <c r="AO62" s="483" t="s">
        <v>308</v>
      </c>
      <c r="AP62" s="296" t="s">
        <v>239</v>
      </c>
      <c r="AQ62" s="59"/>
      <c r="AR62" s="294"/>
      <c r="AS62" s="294"/>
      <c r="AT62" s="476"/>
      <c r="AU62" s="394"/>
      <c r="AV62" s="73"/>
      <c r="AW62" s="297"/>
      <c r="AX62" s="297"/>
      <c r="AY62" s="297"/>
      <c r="AZ62" s="297"/>
      <c r="BA62" s="297"/>
      <c r="BB62" s="297"/>
      <c r="BC62" s="297"/>
      <c r="BD62" s="297"/>
      <c r="BE62" s="297"/>
      <c r="BF62" s="297"/>
      <c r="BG62" s="297"/>
      <c r="BH62" s="297"/>
      <c r="BI62" s="297"/>
      <c r="BJ62" s="297"/>
      <c r="BK62" s="297"/>
      <c r="BL62" s="297"/>
      <c r="BM62" s="357"/>
      <c r="BN62" s="138"/>
      <c r="BO62" s="187"/>
      <c r="BP62" s="187"/>
      <c r="BQ62" s="187"/>
      <c r="BR62" s="187"/>
      <c r="BS62" s="187"/>
      <c r="BT62" s="187"/>
      <c r="BU62" s="187"/>
      <c r="BV62" s="187"/>
      <c r="BW62" s="187"/>
      <c r="BX62" s="187"/>
      <c r="BY62" s="138"/>
      <c r="BZ62" s="138"/>
      <c r="CA62" s="179"/>
      <c r="CB62" s="138"/>
      <c r="CC62" s="194"/>
      <c r="CD62" s="194"/>
      <c r="CE62" s="194"/>
      <c r="CF62" s="194"/>
      <c r="CG62" s="194"/>
      <c r="CH62" s="194"/>
      <c r="CI62" s="194"/>
      <c r="CJ62" s="194"/>
      <c r="CK62" s="194"/>
      <c r="CL62" s="194"/>
      <c r="CM62" s="194"/>
      <c r="CN62" s="194"/>
      <c r="CO62" s="144"/>
      <c r="CP62" s="194"/>
      <c r="CQ62" s="194"/>
      <c r="CR62" s="194"/>
      <c r="CS62" s="194"/>
      <c r="CT62" s="194"/>
      <c r="CU62" s="194"/>
      <c r="CV62" s="194"/>
      <c r="CW62" s="194"/>
      <c r="CX62" s="194"/>
      <c r="CY62" s="194"/>
      <c r="CZ62" s="194"/>
      <c r="DA62" s="194"/>
      <c r="DB62" s="194"/>
      <c r="DC62" s="139"/>
      <c r="DD62" s="194"/>
      <c r="DE62" s="194"/>
      <c r="DF62" s="194"/>
      <c r="DG62" s="194"/>
      <c r="DH62" s="194"/>
      <c r="DI62" s="194"/>
      <c r="DJ62" s="194"/>
      <c r="DK62" s="194"/>
      <c r="DL62" s="194"/>
      <c r="DM62" s="194"/>
      <c r="DN62" s="194"/>
      <c r="DO62" s="194"/>
      <c r="DP62" s="194"/>
      <c r="DQ62" s="182"/>
      <c r="DR62" s="138"/>
      <c r="DS62" s="194"/>
      <c r="DT62" s="194"/>
      <c r="DU62" s="194"/>
      <c r="DV62" s="194"/>
      <c r="DW62" s="194"/>
      <c r="DX62" s="194"/>
      <c r="DY62" s="194"/>
      <c r="DZ62" s="194"/>
      <c r="EA62" s="194"/>
      <c r="EB62" s="194"/>
      <c r="EC62" s="194"/>
      <c r="ED62" s="194"/>
      <c r="EE62" s="184"/>
      <c r="EF62" s="42"/>
      <c r="EG62" s="324"/>
      <c r="EH62" s="43"/>
    </row>
    <row r="63" spans="1:138" s="12" customFormat="1" ht="57" customHeight="1" x14ac:dyDescent="0.2">
      <c r="A63" s="291"/>
      <c r="B63" s="339"/>
      <c r="C63" s="339"/>
      <c r="D63" s="334"/>
      <c r="E63" s="334"/>
      <c r="F63" s="334"/>
      <c r="G63" s="334"/>
      <c r="H63" s="334"/>
      <c r="I63" s="339"/>
      <c r="J63" s="339"/>
      <c r="K63" s="343"/>
      <c r="L63" s="297"/>
      <c r="M63" s="343"/>
      <c r="N63" s="297"/>
      <c r="O63" s="345"/>
      <c r="P63" s="346"/>
      <c r="Q63" s="345"/>
      <c r="R63" s="345"/>
      <c r="S63" s="345"/>
      <c r="T63" s="345"/>
      <c r="U63" s="345"/>
      <c r="V63" s="345"/>
      <c r="W63" s="345"/>
      <c r="X63" s="345"/>
      <c r="Y63" s="345"/>
      <c r="Z63" s="345"/>
      <c r="AA63" s="345"/>
      <c r="AB63" s="345"/>
      <c r="AC63" s="402"/>
      <c r="AD63" s="401"/>
      <c r="AE63" s="470"/>
      <c r="AF63" s="489"/>
      <c r="AG63" s="106" t="s">
        <v>175</v>
      </c>
      <c r="AH63" s="63">
        <v>1</v>
      </c>
      <c r="AI63" s="126">
        <v>0</v>
      </c>
      <c r="AJ63" s="121">
        <v>1.0999999999999999E-2</v>
      </c>
      <c r="AK63" s="150">
        <v>0.1</v>
      </c>
      <c r="AL63" s="121">
        <v>0.5</v>
      </c>
      <c r="AM63" s="90">
        <f t="shared" si="4"/>
        <v>0.61099999999999999</v>
      </c>
      <c r="AN63" s="327"/>
      <c r="AO63" s="469"/>
      <c r="AP63" s="298"/>
      <c r="AQ63" s="59"/>
      <c r="AR63" s="294"/>
      <c r="AS63" s="294"/>
      <c r="AT63" s="476"/>
      <c r="AU63" s="394"/>
      <c r="AV63" s="73"/>
      <c r="AW63" s="297"/>
      <c r="AX63" s="297"/>
      <c r="AY63" s="297"/>
      <c r="AZ63" s="297"/>
      <c r="BA63" s="297"/>
      <c r="BB63" s="297"/>
      <c r="BC63" s="297"/>
      <c r="BD63" s="297"/>
      <c r="BE63" s="297"/>
      <c r="BF63" s="297"/>
      <c r="BG63" s="297"/>
      <c r="BH63" s="297"/>
      <c r="BI63" s="297"/>
      <c r="BJ63" s="297"/>
      <c r="BK63" s="297"/>
      <c r="BL63" s="297"/>
      <c r="BM63" s="357"/>
      <c r="BN63" s="138"/>
      <c r="BO63" s="187"/>
      <c r="BP63" s="187"/>
      <c r="BQ63" s="187"/>
      <c r="BR63" s="187"/>
      <c r="BS63" s="187"/>
      <c r="BT63" s="187"/>
      <c r="BU63" s="187"/>
      <c r="BV63" s="187"/>
      <c r="BW63" s="187"/>
      <c r="BX63" s="187"/>
      <c r="BY63" s="138"/>
      <c r="BZ63" s="138"/>
      <c r="CA63" s="179"/>
      <c r="CB63" s="138"/>
      <c r="CC63" s="194"/>
      <c r="CD63" s="194"/>
      <c r="CE63" s="194"/>
      <c r="CF63" s="194"/>
      <c r="CG63" s="194"/>
      <c r="CH63" s="194"/>
      <c r="CI63" s="194"/>
      <c r="CJ63" s="194"/>
      <c r="CK63" s="194"/>
      <c r="CL63" s="194"/>
      <c r="CM63" s="194"/>
      <c r="CN63" s="194"/>
      <c r="CO63" s="144"/>
      <c r="CP63" s="194"/>
      <c r="CQ63" s="194"/>
      <c r="CR63" s="194"/>
      <c r="CS63" s="194"/>
      <c r="CT63" s="194"/>
      <c r="CU63" s="194"/>
      <c r="CV63" s="194"/>
      <c r="CW63" s="194"/>
      <c r="CX63" s="194"/>
      <c r="CY63" s="194"/>
      <c r="CZ63" s="194"/>
      <c r="DA63" s="194"/>
      <c r="DB63" s="194"/>
      <c r="DC63" s="139">
        <f>SUM(CP63:DB63)</f>
        <v>0</v>
      </c>
      <c r="DD63" s="194"/>
      <c r="DE63" s="194"/>
      <c r="DF63" s="194"/>
      <c r="DG63" s="194"/>
      <c r="DH63" s="194"/>
      <c r="DI63" s="194"/>
      <c r="DJ63" s="194"/>
      <c r="DK63" s="194"/>
      <c r="DL63" s="194"/>
      <c r="DM63" s="194"/>
      <c r="DN63" s="194"/>
      <c r="DO63" s="194"/>
      <c r="DP63" s="194"/>
      <c r="DQ63" s="182">
        <f>SUM(DD63:DP63)</f>
        <v>0</v>
      </c>
      <c r="DR63" s="138"/>
      <c r="DS63" s="194"/>
      <c r="DT63" s="194"/>
      <c r="DU63" s="194"/>
      <c r="DV63" s="194"/>
      <c r="DW63" s="194"/>
      <c r="DX63" s="194"/>
      <c r="DY63" s="194"/>
      <c r="DZ63" s="194"/>
      <c r="EA63" s="194"/>
      <c r="EB63" s="194"/>
      <c r="EC63" s="194"/>
      <c r="ED63" s="194"/>
      <c r="EE63" s="184"/>
      <c r="EF63" s="42"/>
      <c r="EG63" s="324"/>
      <c r="EH63" s="43"/>
    </row>
    <row r="64" spans="1:138" s="12" customFormat="1" ht="79.150000000000006" customHeight="1" x14ac:dyDescent="0.2">
      <c r="A64" s="291"/>
      <c r="B64" s="339"/>
      <c r="C64" s="339"/>
      <c r="D64" s="334"/>
      <c r="E64" s="334"/>
      <c r="F64" s="334"/>
      <c r="G64" s="334"/>
      <c r="H64" s="334"/>
      <c r="I64" s="339"/>
      <c r="J64" s="339"/>
      <c r="K64" s="343"/>
      <c r="L64" s="297"/>
      <c r="M64" s="343"/>
      <c r="N64" s="297"/>
      <c r="O64" s="345"/>
      <c r="P64" s="346"/>
      <c r="Q64" s="345"/>
      <c r="R64" s="345"/>
      <c r="S64" s="345"/>
      <c r="T64" s="345"/>
      <c r="U64" s="345"/>
      <c r="V64" s="345"/>
      <c r="W64" s="345"/>
      <c r="X64" s="345"/>
      <c r="Y64" s="345"/>
      <c r="Z64" s="345"/>
      <c r="AA64" s="345"/>
      <c r="AB64" s="345"/>
      <c r="AC64" s="402"/>
      <c r="AD64" s="401"/>
      <c r="AE64" s="470"/>
      <c r="AF64" s="489"/>
      <c r="AG64" s="102" t="s">
        <v>215</v>
      </c>
      <c r="AH64" s="94">
        <v>0.25</v>
      </c>
      <c r="AI64" s="126">
        <v>1</v>
      </c>
      <c r="AJ64" s="121">
        <v>0</v>
      </c>
      <c r="AK64" s="150">
        <v>0</v>
      </c>
      <c r="AL64" s="121">
        <v>0</v>
      </c>
      <c r="AM64" s="90">
        <f t="shared" si="4"/>
        <v>1</v>
      </c>
      <c r="AN64" s="327"/>
      <c r="AO64" s="483" t="s">
        <v>271</v>
      </c>
      <c r="AP64" s="296" t="s">
        <v>233</v>
      </c>
      <c r="AQ64" s="59"/>
      <c r="AR64" s="294"/>
      <c r="AS64" s="294"/>
      <c r="AT64" s="476"/>
      <c r="AU64" s="394"/>
      <c r="AV64" s="73"/>
      <c r="AW64" s="297"/>
      <c r="AX64" s="297"/>
      <c r="AY64" s="297"/>
      <c r="AZ64" s="297"/>
      <c r="BA64" s="297"/>
      <c r="BB64" s="297"/>
      <c r="BC64" s="297"/>
      <c r="BD64" s="297"/>
      <c r="BE64" s="297"/>
      <c r="BF64" s="297"/>
      <c r="BG64" s="297"/>
      <c r="BH64" s="297"/>
      <c r="BI64" s="297"/>
      <c r="BJ64" s="297"/>
      <c r="BK64" s="297"/>
      <c r="BL64" s="297"/>
      <c r="BM64" s="357"/>
      <c r="BN64" s="138"/>
      <c r="BO64" s="187"/>
      <c r="BP64" s="187"/>
      <c r="BQ64" s="187"/>
      <c r="BR64" s="187"/>
      <c r="BS64" s="187"/>
      <c r="BT64" s="187"/>
      <c r="BU64" s="187"/>
      <c r="BV64" s="187"/>
      <c r="BW64" s="187"/>
      <c r="BX64" s="187"/>
      <c r="BY64" s="138"/>
      <c r="BZ64" s="138"/>
      <c r="CA64" s="179"/>
      <c r="CB64" s="138"/>
      <c r="CC64" s="194"/>
      <c r="CD64" s="194"/>
      <c r="CE64" s="194"/>
      <c r="CF64" s="194"/>
      <c r="CG64" s="194"/>
      <c r="CH64" s="194"/>
      <c r="CI64" s="194"/>
      <c r="CJ64" s="194"/>
      <c r="CK64" s="194"/>
      <c r="CL64" s="194"/>
      <c r="CM64" s="194"/>
      <c r="CN64" s="194"/>
      <c r="CO64" s="144"/>
      <c r="CP64" s="194"/>
      <c r="CQ64" s="194"/>
      <c r="CR64" s="194"/>
      <c r="CS64" s="194"/>
      <c r="CT64" s="194"/>
      <c r="CU64" s="194"/>
      <c r="CV64" s="194"/>
      <c r="CW64" s="194"/>
      <c r="CX64" s="194"/>
      <c r="CY64" s="194"/>
      <c r="CZ64" s="194"/>
      <c r="DA64" s="194"/>
      <c r="DB64" s="194"/>
      <c r="DC64" s="139">
        <f>SUM(CP64:DB64)</f>
        <v>0</v>
      </c>
      <c r="DD64" s="194"/>
      <c r="DE64" s="194"/>
      <c r="DF64" s="194"/>
      <c r="DG64" s="194"/>
      <c r="DH64" s="194"/>
      <c r="DI64" s="194"/>
      <c r="DJ64" s="194"/>
      <c r="DK64" s="194"/>
      <c r="DL64" s="194"/>
      <c r="DM64" s="194"/>
      <c r="DN64" s="194"/>
      <c r="DO64" s="194"/>
      <c r="DP64" s="194"/>
      <c r="DQ64" s="182">
        <f>SUM(DD64:DP64)</f>
        <v>0</v>
      </c>
      <c r="DR64" s="138"/>
      <c r="DS64" s="194"/>
      <c r="DT64" s="194"/>
      <c r="DU64" s="194"/>
      <c r="DV64" s="194"/>
      <c r="DW64" s="194"/>
      <c r="DX64" s="194"/>
      <c r="DY64" s="194"/>
      <c r="DZ64" s="194"/>
      <c r="EA64" s="194"/>
      <c r="EB64" s="194"/>
      <c r="EC64" s="194"/>
      <c r="ED64" s="194"/>
      <c r="EE64" s="184"/>
      <c r="EF64" s="42"/>
      <c r="EG64" s="324"/>
      <c r="EH64" s="43"/>
    </row>
    <row r="65" spans="1:138" s="12" customFormat="1" ht="44.25" customHeight="1" thickBot="1" x14ac:dyDescent="0.25">
      <c r="A65" s="291"/>
      <c r="B65" s="339"/>
      <c r="C65" s="339"/>
      <c r="D65" s="334"/>
      <c r="E65" s="334"/>
      <c r="F65" s="334"/>
      <c r="G65" s="334"/>
      <c r="H65" s="334"/>
      <c r="I65" s="339"/>
      <c r="J65" s="339"/>
      <c r="K65" s="343"/>
      <c r="L65" s="298"/>
      <c r="M65" s="344"/>
      <c r="N65" s="297"/>
      <c r="O65" s="345"/>
      <c r="P65" s="346"/>
      <c r="Q65" s="345"/>
      <c r="R65" s="345"/>
      <c r="S65" s="345"/>
      <c r="T65" s="345"/>
      <c r="U65" s="345"/>
      <c r="V65" s="345"/>
      <c r="W65" s="345"/>
      <c r="X65" s="345"/>
      <c r="Y65" s="345"/>
      <c r="Z65" s="345"/>
      <c r="AA65" s="345"/>
      <c r="AB65" s="345"/>
      <c r="AC65" s="402"/>
      <c r="AD65" s="401"/>
      <c r="AE65" s="470"/>
      <c r="AF65" s="490"/>
      <c r="AG65" s="95" t="s">
        <v>216</v>
      </c>
      <c r="AH65" s="96">
        <v>0.25</v>
      </c>
      <c r="AI65" s="128">
        <v>1</v>
      </c>
      <c r="AJ65" s="88">
        <v>0</v>
      </c>
      <c r="AK65" s="149">
        <v>0</v>
      </c>
      <c r="AL65" s="88">
        <v>0</v>
      </c>
      <c r="AM65" s="88">
        <f t="shared" si="4"/>
        <v>1</v>
      </c>
      <c r="AN65" s="328"/>
      <c r="AO65" s="469"/>
      <c r="AP65" s="298"/>
      <c r="AQ65" s="13" t="s">
        <v>217</v>
      </c>
      <c r="AR65" s="295"/>
      <c r="AS65" s="295"/>
      <c r="AT65" s="477"/>
      <c r="AU65" s="395"/>
      <c r="AV65" s="73"/>
      <c r="AW65" s="298"/>
      <c r="AX65" s="298"/>
      <c r="AY65" s="298"/>
      <c r="AZ65" s="298"/>
      <c r="BA65" s="298"/>
      <c r="BB65" s="298"/>
      <c r="BC65" s="298"/>
      <c r="BD65" s="298"/>
      <c r="BE65" s="298"/>
      <c r="BF65" s="298"/>
      <c r="BG65" s="298"/>
      <c r="BH65" s="298"/>
      <c r="BI65" s="298"/>
      <c r="BJ65" s="298"/>
      <c r="BK65" s="298"/>
      <c r="BL65" s="298"/>
      <c r="BM65" s="358"/>
      <c r="BN65" s="138"/>
      <c r="BO65" s="188"/>
      <c r="BP65" s="188"/>
      <c r="BQ65" s="188"/>
      <c r="BR65" s="188"/>
      <c r="BS65" s="188"/>
      <c r="BT65" s="188"/>
      <c r="BU65" s="188"/>
      <c r="BV65" s="188"/>
      <c r="BW65" s="188"/>
      <c r="BX65" s="188"/>
      <c r="BY65" s="138"/>
      <c r="BZ65" s="138"/>
      <c r="CA65" s="179"/>
      <c r="CB65" s="138"/>
      <c r="CC65" s="194"/>
      <c r="CD65" s="194"/>
      <c r="CE65" s="194"/>
      <c r="CF65" s="194"/>
      <c r="CG65" s="194"/>
      <c r="CH65" s="194"/>
      <c r="CI65" s="194"/>
      <c r="CJ65" s="194"/>
      <c r="CK65" s="194"/>
      <c r="CL65" s="194"/>
      <c r="CM65" s="194"/>
      <c r="CN65" s="194"/>
      <c r="CO65" s="144"/>
      <c r="CP65" s="194"/>
      <c r="CQ65" s="194"/>
      <c r="CR65" s="194"/>
      <c r="CS65" s="194"/>
      <c r="CT65" s="194"/>
      <c r="CU65" s="194"/>
      <c r="CV65" s="194"/>
      <c r="CW65" s="194"/>
      <c r="CX65" s="194"/>
      <c r="CY65" s="194"/>
      <c r="CZ65" s="194"/>
      <c r="DA65" s="194"/>
      <c r="DB65" s="194"/>
      <c r="DC65" s="139">
        <f>SUM(CP65:DB65)</f>
        <v>0</v>
      </c>
      <c r="DD65" s="194"/>
      <c r="DE65" s="194"/>
      <c r="DF65" s="194"/>
      <c r="DG65" s="194"/>
      <c r="DH65" s="194"/>
      <c r="DI65" s="194"/>
      <c r="DJ65" s="194"/>
      <c r="DK65" s="194"/>
      <c r="DL65" s="194"/>
      <c r="DM65" s="194"/>
      <c r="DN65" s="194"/>
      <c r="DO65" s="194"/>
      <c r="DP65" s="194"/>
      <c r="DQ65" s="182">
        <f>SUM(DD65:DP65)</f>
        <v>0</v>
      </c>
      <c r="DR65" s="138"/>
      <c r="DS65" s="194"/>
      <c r="DT65" s="194"/>
      <c r="DU65" s="194"/>
      <c r="DV65" s="194"/>
      <c r="DW65" s="194"/>
      <c r="DX65" s="194"/>
      <c r="DY65" s="194"/>
      <c r="DZ65" s="194"/>
      <c r="EA65" s="194"/>
      <c r="EB65" s="194"/>
      <c r="EC65" s="194"/>
      <c r="ED65" s="194"/>
      <c r="EE65" s="184"/>
      <c r="EF65" s="42"/>
      <c r="EG65" s="324"/>
      <c r="EH65" s="43"/>
    </row>
    <row r="66" spans="1:138" s="12" customFormat="1" ht="206.45" customHeight="1" x14ac:dyDescent="0.2">
      <c r="A66" s="291"/>
      <c r="B66" s="339" t="s">
        <v>210</v>
      </c>
      <c r="C66" s="339" t="s">
        <v>121</v>
      </c>
      <c r="D66" s="337">
        <v>1.2295800000000001E-2</v>
      </c>
      <c r="E66" s="334">
        <v>3.0799999999999998E-3</v>
      </c>
      <c r="F66" s="334">
        <v>3.0799999999999998E-3</v>
      </c>
      <c r="G66" s="334">
        <v>3.0799999999999998E-3</v>
      </c>
      <c r="H66" s="334">
        <v>3.0799999999999998E-3</v>
      </c>
      <c r="I66" s="339" t="s">
        <v>110</v>
      </c>
      <c r="J66" s="339">
        <v>40</v>
      </c>
      <c r="K66" s="343"/>
      <c r="L66" s="296" t="s">
        <v>137</v>
      </c>
      <c r="M66" s="342">
        <v>4001</v>
      </c>
      <c r="N66" s="297"/>
      <c r="O66" s="335" t="s">
        <v>138</v>
      </c>
      <c r="P66" s="347" t="s">
        <v>144</v>
      </c>
      <c r="Q66" s="345" t="s">
        <v>218</v>
      </c>
      <c r="R66" s="345">
        <v>4001007</v>
      </c>
      <c r="S66" s="345" t="s">
        <v>156</v>
      </c>
      <c r="T66" s="345">
        <v>400100700</v>
      </c>
      <c r="U66" s="345">
        <v>538</v>
      </c>
      <c r="V66" s="345" t="s">
        <v>116</v>
      </c>
      <c r="W66" s="345">
        <v>400</v>
      </c>
      <c r="X66" s="345">
        <v>75</v>
      </c>
      <c r="Y66" s="345">
        <v>100</v>
      </c>
      <c r="Z66" s="345">
        <v>125</v>
      </c>
      <c r="AA66" s="345">
        <v>100</v>
      </c>
      <c r="AB66" s="345" t="s">
        <v>114</v>
      </c>
      <c r="AC66" s="402">
        <v>143</v>
      </c>
      <c r="AD66" s="401">
        <f>AC66*AF66</f>
        <v>56.810468</v>
      </c>
      <c r="AE66" s="470">
        <f>SUM(AH66*AK66)+(AH68*AK68)+(AH69*AK69)+(AH71*AK71)+(AH72*AK72)</f>
        <v>0.35224</v>
      </c>
      <c r="AF66" s="495">
        <f>SUM(AH66*AM66)+(AH68*AM68)*(AH69*AM69)+(AH71*AM71)+(AH72*AM72)</f>
        <v>0.39727600000000002</v>
      </c>
      <c r="AG66" s="108" t="s">
        <v>185</v>
      </c>
      <c r="AH66" s="100">
        <v>0.3</v>
      </c>
      <c r="AI66" s="130">
        <f>SUM(AH67*AI67)</f>
        <v>0</v>
      </c>
      <c r="AJ66" s="121">
        <f t="shared" ref="AJ66:AJ72" si="8">SUM(AH67*AJ67)</f>
        <v>0.7</v>
      </c>
      <c r="AK66" s="150">
        <f>SUM(AH67*AK67)</f>
        <v>0.3</v>
      </c>
      <c r="AL66" s="121">
        <f t="shared" si="7"/>
        <v>0</v>
      </c>
      <c r="AM66" s="121">
        <f t="shared" si="4"/>
        <v>1</v>
      </c>
      <c r="AN66" s="326">
        <v>45291</v>
      </c>
      <c r="AO66" s="288" t="s">
        <v>309</v>
      </c>
      <c r="AP66" s="192" t="s">
        <v>236</v>
      </c>
      <c r="AQ66" s="323" t="s">
        <v>4</v>
      </c>
      <c r="AR66" s="293" t="s">
        <v>122</v>
      </c>
      <c r="AS66" s="293" t="s">
        <v>160</v>
      </c>
      <c r="AT66" s="472" t="s">
        <v>135</v>
      </c>
      <c r="AU66" s="393">
        <v>4306871425</v>
      </c>
      <c r="AV66" s="279" t="s">
        <v>257</v>
      </c>
      <c r="AW66" s="296" t="s">
        <v>1</v>
      </c>
      <c r="AX66" s="296" t="s">
        <v>2</v>
      </c>
      <c r="AY66" s="296">
        <v>91123</v>
      </c>
      <c r="AZ66" s="296" t="s">
        <v>5</v>
      </c>
      <c r="BA66" s="296"/>
      <c r="BB66" s="296"/>
      <c r="BC66" s="296"/>
      <c r="BD66" s="296"/>
      <c r="BE66" s="296"/>
      <c r="BF66" s="296"/>
      <c r="BG66" s="296"/>
      <c r="BH66" s="296"/>
      <c r="BI66" s="296"/>
      <c r="BJ66" s="296"/>
      <c r="BK66" s="296"/>
      <c r="BL66" s="296"/>
      <c r="BM66" s="356">
        <f>SUM(BA66:BL73)</f>
        <v>0</v>
      </c>
      <c r="BN66" s="137"/>
      <c r="BO66" s="186"/>
      <c r="BP66" s="186"/>
      <c r="BQ66" s="186"/>
      <c r="BR66" s="186"/>
      <c r="BS66" s="186"/>
      <c r="BT66" s="186"/>
      <c r="BU66" s="186"/>
      <c r="BV66" s="186"/>
      <c r="BW66" s="186"/>
      <c r="BX66" s="186"/>
      <c r="BY66" s="138"/>
      <c r="BZ66" s="138"/>
      <c r="CA66" s="179">
        <v>0</v>
      </c>
      <c r="CB66" s="138">
        <v>0</v>
      </c>
      <c r="CC66" s="194"/>
      <c r="CD66" s="194"/>
      <c r="CE66" s="194"/>
      <c r="CF66" s="194"/>
      <c r="CG66" s="194"/>
      <c r="CH66" s="194"/>
      <c r="CI66" s="194"/>
      <c r="CJ66" s="194"/>
      <c r="CK66" s="194"/>
      <c r="CL66" s="194"/>
      <c r="CM66" s="194"/>
      <c r="CN66" s="194"/>
      <c r="CO66" s="143">
        <f>SUM(CB66:CM66)</f>
        <v>0</v>
      </c>
      <c r="CP66" s="154"/>
      <c r="CQ66" s="194"/>
      <c r="CR66" s="194"/>
      <c r="CS66" s="194"/>
      <c r="CT66" s="194"/>
      <c r="CU66" s="194"/>
      <c r="CV66" s="194"/>
      <c r="CW66" s="194"/>
      <c r="CX66" s="194"/>
      <c r="CY66" s="194"/>
      <c r="CZ66" s="194"/>
      <c r="DA66" s="194"/>
      <c r="DB66" s="194"/>
      <c r="DC66" s="180">
        <f>SUM(CP66:DB66)</f>
        <v>0</v>
      </c>
      <c r="DD66" s="154"/>
      <c r="DE66" s="194"/>
      <c r="DF66" s="194"/>
      <c r="DG66" s="194"/>
      <c r="DH66" s="194"/>
      <c r="DI66" s="194"/>
      <c r="DJ66" s="194"/>
      <c r="DK66" s="194"/>
      <c r="DL66" s="194"/>
      <c r="DM66" s="194"/>
      <c r="DN66" s="194"/>
      <c r="DO66" s="194"/>
      <c r="DP66" s="194"/>
      <c r="DQ66" s="182">
        <f>SUM(DD66:DP66)</f>
        <v>0</v>
      </c>
      <c r="DR66" s="138"/>
      <c r="DS66" s="194"/>
      <c r="DT66" s="194"/>
      <c r="DU66" s="194"/>
      <c r="DV66" s="194"/>
      <c r="DW66" s="194"/>
      <c r="DX66" s="194"/>
      <c r="DY66" s="194"/>
      <c r="DZ66" s="194"/>
      <c r="EA66" s="194"/>
      <c r="EB66" s="194"/>
      <c r="EC66" s="194"/>
      <c r="ED66" s="194"/>
      <c r="EE66" s="184">
        <f>SUM(DR66:ED66)</f>
        <v>0</v>
      </c>
      <c r="EF66" s="42"/>
      <c r="EG66" s="324"/>
      <c r="EH66" s="43"/>
    </row>
    <row r="67" spans="1:138" s="12" customFormat="1" ht="134.44999999999999" customHeight="1" x14ac:dyDescent="0.2">
      <c r="A67" s="291"/>
      <c r="B67" s="339"/>
      <c r="C67" s="339"/>
      <c r="D67" s="338"/>
      <c r="E67" s="334"/>
      <c r="F67" s="334"/>
      <c r="G67" s="334"/>
      <c r="H67" s="334"/>
      <c r="I67" s="339"/>
      <c r="J67" s="339"/>
      <c r="K67" s="343"/>
      <c r="L67" s="297"/>
      <c r="M67" s="343"/>
      <c r="N67" s="297"/>
      <c r="O67" s="335"/>
      <c r="P67" s="347"/>
      <c r="Q67" s="345"/>
      <c r="R67" s="345"/>
      <c r="S67" s="345"/>
      <c r="T67" s="345"/>
      <c r="U67" s="345"/>
      <c r="V67" s="345"/>
      <c r="W67" s="345"/>
      <c r="X67" s="345"/>
      <c r="Y67" s="345"/>
      <c r="Z67" s="345"/>
      <c r="AA67" s="345"/>
      <c r="AB67" s="345"/>
      <c r="AC67" s="402"/>
      <c r="AD67" s="401"/>
      <c r="AE67" s="470"/>
      <c r="AF67" s="496"/>
      <c r="AG67" s="61" t="s">
        <v>219</v>
      </c>
      <c r="AH67" s="63">
        <v>1</v>
      </c>
      <c r="AI67" s="126">
        <v>0</v>
      </c>
      <c r="AJ67" s="121">
        <v>0.7</v>
      </c>
      <c r="AK67" s="150">
        <v>0.3</v>
      </c>
      <c r="AL67" s="121">
        <v>0</v>
      </c>
      <c r="AM67" s="90">
        <f t="shared" si="4"/>
        <v>1</v>
      </c>
      <c r="AN67" s="327"/>
      <c r="AO67" s="284" t="s">
        <v>295</v>
      </c>
      <c r="AP67" s="192" t="s">
        <v>237</v>
      </c>
      <c r="AQ67" s="324"/>
      <c r="AR67" s="294"/>
      <c r="AS67" s="294"/>
      <c r="AT67" s="473"/>
      <c r="AU67" s="394"/>
      <c r="AV67" s="279" t="s">
        <v>256</v>
      </c>
      <c r="AW67" s="297"/>
      <c r="AX67" s="297"/>
      <c r="AY67" s="297"/>
      <c r="AZ67" s="297"/>
      <c r="BA67" s="297"/>
      <c r="BB67" s="297"/>
      <c r="BC67" s="297"/>
      <c r="BD67" s="297"/>
      <c r="BE67" s="297"/>
      <c r="BF67" s="297"/>
      <c r="BG67" s="297"/>
      <c r="BH67" s="297"/>
      <c r="BI67" s="297"/>
      <c r="BJ67" s="297"/>
      <c r="BK67" s="297"/>
      <c r="BL67" s="297"/>
      <c r="BM67" s="357"/>
      <c r="BN67" s="137"/>
      <c r="BO67" s="187"/>
      <c r="BP67" s="187"/>
      <c r="BQ67" s="187"/>
      <c r="BR67" s="187"/>
      <c r="BS67" s="187"/>
      <c r="BT67" s="187"/>
      <c r="BU67" s="187"/>
      <c r="BV67" s="187"/>
      <c r="BW67" s="187"/>
      <c r="BX67" s="187"/>
      <c r="BY67" s="138"/>
      <c r="BZ67" s="138"/>
      <c r="CA67" s="179">
        <v>0</v>
      </c>
      <c r="CB67" s="138">
        <v>0</v>
      </c>
      <c r="CC67" s="194"/>
      <c r="CD67" s="194"/>
      <c r="CE67" s="194"/>
      <c r="CF67" s="194"/>
      <c r="CG67" s="194"/>
      <c r="CH67" s="194"/>
      <c r="CI67" s="194"/>
      <c r="CJ67" s="194"/>
      <c r="CK67" s="194"/>
      <c r="CL67" s="194"/>
      <c r="CM67" s="194"/>
      <c r="CN67" s="194"/>
      <c r="CO67" s="143">
        <f>SUM(CB67:CM67)</f>
        <v>0</v>
      </c>
      <c r="CP67" s="194"/>
      <c r="CQ67" s="194"/>
      <c r="CR67" s="194"/>
      <c r="CS67" s="194"/>
      <c r="CT67" s="194"/>
      <c r="CU67" s="194"/>
      <c r="CV67" s="194"/>
      <c r="CW67" s="194"/>
      <c r="CX67" s="194"/>
      <c r="CY67" s="194"/>
      <c r="CZ67" s="194"/>
      <c r="DA67" s="194"/>
      <c r="DB67" s="194"/>
      <c r="DC67" s="139">
        <v>0</v>
      </c>
      <c r="DD67" s="194"/>
      <c r="DE67" s="194"/>
      <c r="DF67" s="194"/>
      <c r="DG67" s="194"/>
      <c r="DH67" s="194"/>
      <c r="DI67" s="194"/>
      <c r="DJ67" s="194"/>
      <c r="DK67" s="194"/>
      <c r="DL67" s="194"/>
      <c r="DM67" s="194"/>
      <c r="DN67" s="194"/>
      <c r="DO67" s="194"/>
      <c r="DP67" s="194"/>
      <c r="DQ67" s="182">
        <v>0</v>
      </c>
      <c r="DR67" s="138"/>
      <c r="DS67" s="194"/>
      <c r="DT67" s="194"/>
      <c r="DU67" s="194"/>
      <c r="DV67" s="194"/>
      <c r="DW67" s="194"/>
      <c r="DX67" s="194"/>
      <c r="DY67" s="194"/>
      <c r="DZ67" s="194"/>
      <c r="EA67" s="194"/>
      <c r="EB67" s="194"/>
      <c r="EC67" s="194"/>
      <c r="ED67" s="194"/>
      <c r="EE67" s="184">
        <v>0</v>
      </c>
      <c r="EF67" s="42"/>
      <c r="EG67" s="324"/>
      <c r="EH67" s="43"/>
    </row>
    <row r="68" spans="1:138" s="12" customFormat="1" ht="129" customHeight="1" x14ac:dyDescent="0.2">
      <c r="A68" s="291"/>
      <c r="B68" s="339"/>
      <c r="C68" s="339"/>
      <c r="D68" s="338"/>
      <c r="E68" s="334"/>
      <c r="F68" s="334"/>
      <c r="G68" s="334"/>
      <c r="H68" s="334"/>
      <c r="I68" s="339"/>
      <c r="J68" s="339"/>
      <c r="K68" s="343"/>
      <c r="L68" s="297"/>
      <c r="M68" s="343"/>
      <c r="N68" s="297"/>
      <c r="O68" s="335"/>
      <c r="P68" s="347"/>
      <c r="Q68" s="345"/>
      <c r="R68" s="345"/>
      <c r="S68" s="345"/>
      <c r="T68" s="345"/>
      <c r="U68" s="345"/>
      <c r="V68" s="345"/>
      <c r="W68" s="345"/>
      <c r="X68" s="345"/>
      <c r="Y68" s="345"/>
      <c r="Z68" s="345"/>
      <c r="AA68" s="345"/>
      <c r="AB68" s="345"/>
      <c r="AC68" s="402"/>
      <c r="AD68" s="401"/>
      <c r="AE68" s="470"/>
      <c r="AF68" s="496"/>
      <c r="AG68" s="107" t="s">
        <v>220</v>
      </c>
      <c r="AH68" s="63">
        <v>0.2</v>
      </c>
      <c r="AI68" s="126">
        <v>0</v>
      </c>
      <c r="AJ68" s="121">
        <v>0</v>
      </c>
      <c r="AK68" s="150">
        <v>0.6</v>
      </c>
      <c r="AL68" s="121">
        <v>0.3</v>
      </c>
      <c r="AM68" s="90">
        <f t="shared" ref="AM68:AM73" si="9">SUM(AI68:AL68)</f>
        <v>0.89999999999999991</v>
      </c>
      <c r="AN68" s="327"/>
      <c r="AO68" s="285" t="s">
        <v>302</v>
      </c>
      <c r="AP68" s="192" t="s">
        <v>237</v>
      </c>
      <c r="AQ68" s="324"/>
      <c r="AR68" s="294"/>
      <c r="AS68" s="294"/>
      <c r="AT68" s="473"/>
      <c r="AU68" s="394"/>
      <c r="AV68" s="73" t="s">
        <v>258</v>
      </c>
      <c r="AW68" s="297"/>
      <c r="AX68" s="297"/>
      <c r="AY68" s="297"/>
      <c r="AZ68" s="297"/>
      <c r="BA68" s="297"/>
      <c r="BB68" s="297"/>
      <c r="BC68" s="297"/>
      <c r="BD68" s="297"/>
      <c r="BE68" s="297"/>
      <c r="BF68" s="297"/>
      <c r="BG68" s="297"/>
      <c r="BH68" s="297"/>
      <c r="BI68" s="297"/>
      <c r="BJ68" s="297"/>
      <c r="BK68" s="297"/>
      <c r="BL68" s="297"/>
      <c r="BM68" s="357"/>
      <c r="BN68" s="137"/>
      <c r="BO68" s="187"/>
      <c r="BP68" s="187"/>
      <c r="BQ68" s="187"/>
      <c r="BR68" s="187"/>
      <c r="BS68" s="187"/>
      <c r="BT68" s="187"/>
      <c r="BU68" s="187"/>
      <c r="BV68" s="187"/>
      <c r="BW68" s="187"/>
      <c r="BX68" s="187"/>
      <c r="BY68" s="138"/>
      <c r="BZ68" s="138"/>
      <c r="CA68" s="179">
        <v>0</v>
      </c>
      <c r="CB68" s="278">
        <v>0</v>
      </c>
      <c r="CC68" s="194"/>
      <c r="CD68" s="194"/>
      <c r="CE68" s="194"/>
      <c r="CF68" s="194"/>
      <c r="CG68" s="194"/>
      <c r="CH68" s="194"/>
      <c r="CI68" s="194"/>
      <c r="CJ68" s="194"/>
      <c r="CK68" s="194"/>
      <c r="CL68" s="194"/>
      <c r="CM68" s="194"/>
      <c r="CN68" s="194"/>
      <c r="CO68" s="144">
        <f>SUM(CB68:CM68)</f>
        <v>0</v>
      </c>
      <c r="CP68" s="194"/>
      <c r="CQ68" s="194"/>
      <c r="CR68" s="194"/>
      <c r="CS68" s="194"/>
      <c r="CT68" s="194"/>
      <c r="CU68" s="194"/>
      <c r="CV68" s="194"/>
      <c r="CW68" s="194"/>
      <c r="CX68" s="194"/>
      <c r="CY68" s="194"/>
      <c r="CZ68" s="194"/>
      <c r="DA68" s="194"/>
      <c r="DB68" s="194"/>
      <c r="DC68" s="139">
        <v>0</v>
      </c>
      <c r="DD68" s="194"/>
      <c r="DE68" s="194"/>
      <c r="DF68" s="194"/>
      <c r="DG68" s="194"/>
      <c r="DH68" s="194"/>
      <c r="DI68" s="194"/>
      <c r="DJ68" s="194"/>
      <c r="DK68" s="194"/>
      <c r="DL68" s="194"/>
      <c r="DM68" s="194"/>
      <c r="DN68" s="194"/>
      <c r="DO68" s="194"/>
      <c r="DP68" s="194"/>
      <c r="DQ68" s="182">
        <v>0</v>
      </c>
      <c r="DR68" s="138"/>
      <c r="DS68" s="194"/>
      <c r="DT68" s="194"/>
      <c r="DU68" s="194"/>
      <c r="DV68" s="194"/>
      <c r="DW68" s="194"/>
      <c r="DX68" s="194"/>
      <c r="DY68" s="194"/>
      <c r="DZ68" s="194"/>
      <c r="EA68" s="194"/>
      <c r="EB68" s="194"/>
      <c r="EC68" s="194"/>
      <c r="ED68" s="194"/>
      <c r="EE68" s="184">
        <v>0</v>
      </c>
      <c r="EF68" s="42"/>
      <c r="EG68" s="324"/>
      <c r="EH68" s="43"/>
    </row>
    <row r="69" spans="1:138" s="12" customFormat="1" ht="54.75" customHeight="1" x14ac:dyDescent="0.2">
      <c r="A69" s="291"/>
      <c r="B69" s="339"/>
      <c r="C69" s="339"/>
      <c r="D69" s="338"/>
      <c r="E69" s="334"/>
      <c r="F69" s="334"/>
      <c r="G69" s="334"/>
      <c r="H69" s="334"/>
      <c r="I69" s="339"/>
      <c r="J69" s="339"/>
      <c r="K69" s="343"/>
      <c r="L69" s="297"/>
      <c r="M69" s="343"/>
      <c r="N69" s="297"/>
      <c r="O69" s="335"/>
      <c r="P69" s="347"/>
      <c r="Q69" s="345"/>
      <c r="R69" s="345"/>
      <c r="S69" s="345"/>
      <c r="T69" s="345"/>
      <c r="U69" s="345"/>
      <c r="V69" s="345"/>
      <c r="W69" s="345"/>
      <c r="X69" s="345"/>
      <c r="Y69" s="345"/>
      <c r="Z69" s="345"/>
      <c r="AA69" s="345"/>
      <c r="AB69" s="345"/>
      <c r="AC69" s="402"/>
      <c r="AD69" s="401"/>
      <c r="AE69" s="470"/>
      <c r="AF69" s="496"/>
      <c r="AG69" s="107" t="s">
        <v>177</v>
      </c>
      <c r="AH69" s="63">
        <v>0.2</v>
      </c>
      <c r="AI69" s="126">
        <f>SUM(AH70*AI70)</f>
        <v>0</v>
      </c>
      <c r="AJ69" s="258">
        <f t="shared" si="8"/>
        <v>1E-3</v>
      </c>
      <c r="AK69" s="257">
        <f>SUM(AH70*AK70)</f>
        <v>0.7</v>
      </c>
      <c r="AL69" s="90">
        <v>0.3</v>
      </c>
      <c r="AM69" s="90">
        <f>SUM(AI69:AL69)</f>
        <v>1.0009999999999999</v>
      </c>
      <c r="AN69" s="327"/>
      <c r="AO69" s="153" t="s">
        <v>237</v>
      </c>
      <c r="AP69" s="192" t="s">
        <v>237</v>
      </c>
      <c r="AQ69" s="324"/>
      <c r="AR69" s="294"/>
      <c r="AS69" s="294"/>
      <c r="AT69" s="473"/>
      <c r="AU69" s="394"/>
      <c r="AV69" s="73" t="s">
        <v>264</v>
      </c>
      <c r="AW69" s="297"/>
      <c r="AX69" s="297"/>
      <c r="AY69" s="297"/>
      <c r="AZ69" s="297"/>
      <c r="BA69" s="297"/>
      <c r="BB69" s="297"/>
      <c r="BC69" s="297"/>
      <c r="BD69" s="297"/>
      <c r="BE69" s="297"/>
      <c r="BF69" s="297"/>
      <c r="BG69" s="297"/>
      <c r="BH69" s="297"/>
      <c r="BI69" s="297"/>
      <c r="BJ69" s="297"/>
      <c r="BK69" s="297"/>
      <c r="BL69" s="297"/>
      <c r="BM69" s="357"/>
      <c r="BN69" s="137">
        <v>1016692050</v>
      </c>
      <c r="BO69" s="187"/>
      <c r="BP69" s="187"/>
      <c r="BQ69" s="187"/>
      <c r="BR69" s="187"/>
      <c r="BS69" s="187"/>
      <c r="BT69" s="187"/>
      <c r="BU69" s="187"/>
      <c r="BV69" s="187"/>
      <c r="BW69" s="187"/>
      <c r="BX69" s="187"/>
      <c r="BY69" s="138"/>
      <c r="BZ69" s="138"/>
      <c r="CA69" s="178">
        <f>SUM(BN66:BZ73)</f>
        <v>1016692050</v>
      </c>
      <c r="CB69" s="190">
        <v>1177276250</v>
      </c>
      <c r="CC69" s="194"/>
      <c r="CD69" s="194"/>
      <c r="CE69" s="194"/>
      <c r="CF69" s="194"/>
      <c r="CG69" s="194"/>
      <c r="CH69" s="194"/>
      <c r="CI69" s="194"/>
      <c r="CJ69" s="194"/>
      <c r="CK69" s="194"/>
      <c r="CL69" s="194"/>
      <c r="CM69" s="194"/>
      <c r="CN69" s="194"/>
      <c r="CO69" s="144">
        <f>SUM(CB69:CM69)</f>
        <v>1177276250</v>
      </c>
      <c r="CP69" s="154">
        <v>1172347550</v>
      </c>
      <c r="CQ69" s="194"/>
      <c r="CR69" s="194"/>
      <c r="CS69" s="194"/>
      <c r="CT69" s="194"/>
      <c r="CU69" s="194"/>
      <c r="CV69" s="194"/>
      <c r="CW69" s="194"/>
      <c r="CX69" s="194"/>
      <c r="CY69" s="194"/>
      <c r="CZ69" s="194"/>
      <c r="DA69" s="194"/>
      <c r="DB69" s="194"/>
      <c r="DC69" s="139">
        <v>1172347550</v>
      </c>
      <c r="DD69" s="191">
        <v>0</v>
      </c>
      <c r="DE69" s="194"/>
      <c r="DF69" s="194"/>
      <c r="DG69" s="194"/>
      <c r="DH69" s="194"/>
      <c r="DI69" s="194"/>
      <c r="DJ69" s="194"/>
      <c r="DK69" s="194"/>
      <c r="DL69" s="194"/>
      <c r="DM69" s="194"/>
      <c r="DN69" s="194"/>
      <c r="DO69" s="194"/>
      <c r="DP69" s="194"/>
      <c r="DQ69" s="182">
        <v>0</v>
      </c>
      <c r="DR69" s="138">
        <v>0</v>
      </c>
      <c r="DS69" s="194"/>
      <c r="DT69" s="194"/>
      <c r="DU69" s="194"/>
      <c r="DV69" s="194"/>
      <c r="DW69" s="194"/>
      <c r="DX69" s="194"/>
      <c r="DY69" s="194"/>
      <c r="DZ69" s="194"/>
      <c r="EA69" s="194"/>
      <c r="EB69" s="194"/>
      <c r="EC69" s="194"/>
      <c r="ED69" s="194"/>
      <c r="EE69" s="184">
        <v>0</v>
      </c>
      <c r="EF69" s="42"/>
      <c r="EG69" s="324"/>
      <c r="EH69" s="43"/>
    </row>
    <row r="70" spans="1:138" s="12" customFormat="1" ht="60" customHeight="1" x14ac:dyDescent="0.2">
      <c r="A70" s="291"/>
      <c r="B70" s="339"/>
      <c r="C70" s="339"/>
      <c r="D70" s="291"/>
      <c r="E70" s="334"/>
      <c r="F70" s="334"/>
      <c r="G70" s="334"/>
      <c r="H70" s="334"/>
      <c r="I70" s="339"/>
      <c r="J70" s="339"/>
      <c r="K70" s="343"/>
      <c r="L70" s="297"/>
      <c r="M70" s="343"/>
      <c r="N70" s="297"/>
      <c r="O70" s="335"/>
      <c r="P70" s="347"/>
      <c r="Q70" s="345"/>
      <c r="R70" s="345"/>
      <c r="S70" s="345"/>
      <c r="T70" s="345"/>
      <c r="U70" s="345"/>
      <c r="V70" s="345"/>
      <c r="W70" s="345"/>
      <c r="X70" s="345"/>
      <c r="Y70" s="345"/>
      <c r="Z70" s="345"/>
      <c r="AA70" s="345"/>
      <c r="AB70" s="345"/>
      <c r="AC70" s="402"/>
      <c r="AD70" s="401"/>
      <c r="AE70" s="470"/>
      <c r="AF70" s="496"/>
      <c r="AG70" s="61" t="s">
        <v>221</v>
      </c>
      <c r="AH70" s="63">
        <v>1</v>
      </c>
      <c r="AI70" s="126">
        <v>0</v>
      </c>
      <c r="AJ70" s="258">
        <v>1E-3</v>
      </c>
      <c r="AK70" s="257">
        <v>0.7</v>
      </c>
      <c r="AL70" s="90">
        <v>0.3</v>
      </c>
      <c r="AM70" s="90">
        <f>SUM(AI70:AL70)</f>
        <v>1.0009999999999999</v>
      </c>
      <c r="AN70" s="327"/>
      <c r="AO70" s="285" t="s">
        <v>296</v>
      </c>
      <c r="AP70" s="192" t="s">
        <v>237</v>
      </c>
      <c r="AQ70" s="324"/>
      <c r="AR70" s="294"/>
      <c r="AS70" s="294"/>
      <c r="AT70" s="473"/>
      <c r="AU70" s="394"/>
      <c r="AV70" s="73"/>
      <c r="AW70" s="297"/>
      <c r="AX70" s="297"/>
      <c r="AY70" s="297"/>
      <c r="AZ70" s="297"/>
      <c r="BA70" s="297"/>
      <c r="BB70" s="297"/>
      <c r="BC70" s="297"/>
      <c r="BD70" s="297"/>
      <c r="BE70" s="297"/>
      <c r="BF70" s="297"/>
      <c r="BG70" s="297"/>
      <c r="BH70" s="297"/>
      <c r="BI70" s="297"/>
      <c r="BJ70" s="297"/>
      <c r="BK70" s="297"/>
      <c r="BL70" s="297"/>
      <c r="BM70" s="357"/>
      <c r="BN70" s="137"/>
      <c r="BO70" s="187"/>
      <c r="BP70" s="187"/>
      <c r="BQ70" s="187"/>
      <c r="BR70" s="187"/>
      <c r="BS70" s="187"/>
      <c r="BT70" s="187"/>
      <c r="BU70" s="187"/>
      <c r="BV70" s="187"/>
      <c r="BW70" s="187"/>
      <c r="BX70" s="187"/>
      <c r="BY70" s="138"/>
      <c r="BZ70" s="138"/>
      <c r="CA70" s="179"/>
      <c r="CB70" s="138"/>
      <c r="CC70" s="194"/>
      <c r="CD70" s="194"/>
      <c r="CE70" s="194"/>
      <c r="CF70" s="194"/>
      <c r="CG70" s="194"/>
      <c r="CH70" s="194"/>
      <c r="CI70" s="194"/>
      <c r="CJ70" s="194"/>
      <c r="CK70" s="194"/>
      <c r="CL70" s="194"/>
      <c r="CM70" s="194"/>
      <c r="CN70" s="194"/>
      <c r="CO70" s="144"/>
      <c r="CP70" s="194"/>
      <c r="CQ70" s="194"/>
      <c r="CR70" s="194"/>
      <c r="CS70" s="194"/>
      <c r="CT70" s="194"/>
      <c r="CU70" s="194"/>
      <c r="CV70" s="194"/>
      <c r="CW70" s="194"/>
      <c r="CX70" s="194"/>
      <c r="CY70" s="194"/>
      <c r="CZ70" s="194"/>
      <c r="DA70" s="194"/>
      <c r="DB70" s="194"/>
      <c r="DC70" s="139">
        <f>SUM(CP70:DB70)</f>
        <v>0</v>
      </c>
      <c r="DD70" s="194"/>
      <c r="DE70" s="194"/>
      <c r="DF70" s="194"/>
      <c r="DG70" s="194"/>
      <c r="DH70" s="194"/>
      <c r="DI70" s="194"/>
      <c r="DJ70" s="194"/>
      <c r="DK70" s="194"/>
      <c r="DL70" s="194"/>
      <c r="DM70" s="194"/>
      <c r="DN70" s="194"/>
      <c r="DO70" s="194"/>
      <c r="DP70" s="194"/>
      <c r="DQ70" s="182">
        <f>SUM(DD70:DP70)</f>
        <v>0</v>
      </c>
      <c r="DR70" s="138"/>
      <c r="DS70" s="194"/>
      <c r="DT70" s="194"/>
      <c r="DU70" s="194"/>
      <c r="DV70" s="194"/>
      <c r="DW70" s="194"/>
      <c r="DX70" s="194"/>
      <c r="DY70" s="194"/>
      <c r="DZ70" s="194"/>
      <c r="EA70" s="194"/>
      <c r="EB70" s="194"/>
      <c r="EC70" s="194"/>
      <c r="ED70" s="194"/>
      <c r="EE70" s="184"/>
      <c r="EF70" s="42"/>
      <c r="EG70" s="324"/>
      <c r="EH70" s="43"/>
    </row>
    <row r="71" spans="1:138" s="12" customFormat="1" ht="77.45" customHeight="1" x14ac:dyDescent="0.2">
      <c r="A71" s="291"/>
      <c r="B71" s="339"/>
      <c r="C71" s="339"/>
      <c r="D71" s="291"/>
      <c r="E71" s="334"/>
      <c r="F71" s="334"/>
      <c r="G71" s="334"/>
      <c r="H71" s="334"/>
      <c r="I71" s="339"/>
      <c r="J71" s="339"/>
      <c r="K71" s="343"/>
      <c r="L71" s="297"/>
      <c r="M71" s="343"/>
      <c r="N71" s="297"/>
      <c r="O71" s="335"/>
      <c r="P71" s="347"/>
      <c r="Q71" s="345"/>
      <c r="R71" s="345"/>
      <c r="S71" s="345"/>
      <c r="T71" s="345"/>
      <c r="U71" s="345"/>
      <c r="V71" s="345"/>
      <c r="W71" s="345"/>
      <c r="X71" s="345"/>
      <c r="Y71" s="345"/>
      <c r="Z71" s="345"/>
      <c r="AA71" s="345"/>
      <c r="AB71" s="345"/>
      <c r="AC71" s="402"/>
      <c r="AD71" s="401"/>
      <c r="AE71" s="470"/>
      <c r="AF71" s="496"/>
      <c r="AG71" s="107" t="s">
        <v>222</v>
      </c>
      <c r="AH71" s="63">
        <v>0.2</v>
      </c>
      <c r="AI71" s="126">
        <v>0</v>
      </c>
      <c r="AJ71" s="258">
        <v>0.01</v>
      </c>
      <c r="AK71" s="257">
        <v>0</v>
      </c>
      <c r="AL71" s="90">
        <v>0</v>
      </c>
      <c r="AM71" s="90">
        <f t="shared" si="9"/>
        <v>0.01</v>
      </c>
      <c r="AN71" s="327"/>
      <c r="AO71" s="254"/>
      <c r="AP71" s="192" t="s">
        <v>237</v>
      </c>
      <c r="AQ71" s="324"/>
      <c r="AR71" s="294"/>
      <c r="AS71" s="294"/>
      <c r="AT71" s="473"/>
      <c r="AU71" s="394"/>
      <c r="AV71" s="73"/>
      <c r="AW71" s="297"/>
      <c r="AX71" s="297"/>
      <c r="AY71" s="297"/>
      <c r="AZ71" s="297"/>
      <c r="BA71" s="297"/>
      <c r="BB71" s="297"/>
      <c r="BC71" s="297"/>
      <c r="BD71" s="297"/>
      <c r="BE71" s="297"/>
      <c r="BF71" s="297"/>
      <c r="BG71" s="297"/>
      <c r="BH71" s="297"/>
      <c r="BI71" s="297"/>
      <c r="BJ71" s="297"/>
      <c r="BK71" s="297"/>
      <c r="BL71" s="297"/>
      <c r="BM71" s="357"/>
      <c r="BN71" s="137"/>
      <c r="BO71" s="187"/>
      <c r="BP71" s="187"/>
      <c r="BQ71" s="187"/>
      <c r="BR71" s="187"/>
      <c r="BS71" s="187"/>
      <c r="BT71" s="187"/>
      <c r="BU71" s="187"/>
      <c r="BV71" s="187"/>
      <c r="BW71" s="187"/>
      <c r="BX71" s="187"/>
      <c r="BY71" s="138"/>
      <c r="BZ71" s="138"/>
      <c r="CA71" s="179"/>
      <c r="CB71" s="138"/>
      <c r="CC71" s="194"/>
      <c r="CD71" s="194"/>
      <c r="CE71" s="194"/>
      <c r="CF71" s="194"/>
      <c r="CG71" s="194"/>
      <c r="CH71" s="194"/>
      <c r="CI71" s="194"/>
      <c r="CJ71" s="194"/>
      <c r="CK71" s="194"/>
      <c r="CL71" s="194"/>
      <c r="CM71" s="194"/>
      <c r="CN71" s="194"/>
      <c r="CO71" s="144"/>
      <c r="CP71" s="194"/>
      <c r="CQ71" s="194"/>
      <c r="CR71" s="194"/>
      <c r="CS71" s="194"/>
      <c r="CT71" s="194"/>
      <c r="CU71" s="194"/>
      <c r="CV71" s="194"/>
      <c r="CW71" s="194"/>
      <c r="CX71" s="194"/>
      <c r="CY71" s="194"/>
      <c r="CZ71" s="194"/>
      <c r="DA71" s="194"/>
      <c r="DB71" s="194"/>
      <c r="DC71" s="139"/>
      <c r="DD71" s="194"/>
      <c r="DE71" s="194"/>
      <c r="DF71" s="194"/>
      <c r="DG71" s="194"/>
      <c r="DH71" s="194"/>
      <c r="DI71" s="194"/>
      <c r="DJ71" s="194"/>
      <c r="DK71" s="194"/>
      <c r="DL71" s="194"/>
      <c r="DM71" s="194"/>
      <c r="DN71" s="194"/>
      <c r="DO71" s="194"/>
      <c r="DP71" s="194"/>
      <c r="DQ71" s="182"/>
      <c r="DR71" s="138"/>
      <c r="DS71" s="194"/>
      <c r="DT71" s="194"/>
      <c r="DU71" s="194"/>
      <c r="DV71" s="194"/>
      <c r="DW71" s="194"/>
      <c r="DX71" s="194"/>
      <c r="DY71" s="194"/>
      <c r="DZ71" s="194"/>
      <c r="EA71" s="194"/>
      <c r="EB71" s="194"/>
      <c r="EC71" s="194"/>
      <c r="ED71" s="194"/>
      <c r="EE71" s="184"/>
      <c r="EF71" s="42"/>
      <c r="EG71" s="324"/>
      <c r="EH71" s="43"/>
    </row>
    <row r="72" spans="1:138" s="12" customFormat="1" ht="81.599999999999994" customHeight="1" x14ac:dyDescent="0.2">
      <c r="A72" s="291"/>
      <c r="B72" s="339"/>
      <c r="C72" s="339"/>
      <c r="D72" s="291"/>
      <c r="E72" s="334"/>
      <c r="F72" s="334"/>
      <c r="G72" s="334"/>
      <c r="H72" s="334"/>
      <c r="I72" s="339"/>
      <c r="J72" s="339"/>
      <c r="K72" s="343"/>
      <c r="L72" s="297"/>
      <c r="M72" s="343"/>
      <c r="N72" s="297"/>
      <c r="O72" s="335"/>
      <c r="P72" s="347"/>
      <c r="Q72" s="345"/>
      <c r="R72" s="345"/>
      <c r="S72" s="345"/>
      <c r="T72" s="345"/>
      <c r="U72" s="345"/>
      <c r="V72" s="345"/>
      <c r="W72" s="345"/>
      <c r="X72" s="345"/>
      <c r="Y72" s="345"/>
      <c r="Z72" s="345"/>
      <c r="AA72" s="345"/>
      <c r="AB72" s="345"/>
      <c r="AC72" s="402"/>
      <c r="AD72" s="401"/>
      <c r="AE72" s="470"/>
      <c r="AF72" s="496"/>
      <c r="AG72" s="107" t="s">
        <v>178</v>
      </c>
      <c r="AH72" s="63">
        <v>0.1</v>
      </c>
      <c r="AI72" s="126">
        <f>SUM(AH73*AI73)</f>
        <v>0</v>
      </c>
      <c r="AJ72" s="258">
        <f t="shared" si="8"/>
        <v>7.0000000000000007E-2</v>
      </c>
      <c r="AK72" s="257">
        <f t="shared" si="6"/>
        <v>2.2400000000000003E-2</v>
      </c>
      <c r="AL72" s="90">
        <v>0.5</v>
      </c>
      <c r="AM72" s="90">
        <f t="shared" si="9"/>
        <v>0.59240000000000004</v>
      </c>
      <c r="AN72" s="327"/>
      <c r="AO72" s="254" t="s">
        <v>310</v>
      </c>
      <c r="AP72" s="192" t="s">
        <v>237</v>
      </c>
      <c r="AQ72" s="324"/>
      <c r="AR72" s="294"/>
      <c r="AS72" s="294"/>
      <c r="AT72" s="473"/>
      <c r="AU72" s="394"/>
      <c r="AV72" s="73"/>
      <c r="AW72" s="297"/>
      <c r="AX72" s="297"/>
      <c r="AY72" s="297"/>
      <c r="AZ72" s="297"/>
      <c r="BA72" s="297"/>
      <c r="BB72" s="297"/>
      <c r="BC72" s="297"/>
      <c r="BD72" s="297"/>
      <c r="BE72" s="297"/>
      <c r="BF72" s="297"/>
      <c r="BG72" s="297"/>
      <c r="BH72" s="297"/>
      <c r="BI72" s="297"/>
      <c r="BJ72" s="297"/>
      <c r="BK72" s="297"/>
      <c r="BL72" s="297"/>
      <c r="BM72" s="357"/>
      <c r="BN72" s="137"/>
      <c r="BO72" s="187"/>
      <c r="BP72" s="187"/>
      <c r="BQ72" s="187"/>
      <c r="BR72" s="187"/>
      <c r="BS72" s="187"/>
      <c r="BT72" s="187"/>
      <c r="BU72" s="187"/>
      <c r="BV72" s="187"/>
      <c r="BW72" s="187"/>
      <c r="BX72" s="187"/>
      <c r="BY72" s="138"/>
      <c r="BZ72" s="138"/>
      <c r="CA72" s="179"/>
      <c r="CB72" s="138"/>
      <c r="CC72" s="194"/>
      <c r="CD72" s="194"/>
      <c r="CE72" s="194"/>
      <c r="CF72" s="194"/>
      <c r="CG72" s="194"/>
      <c r="CH72" s="194"/>
      <c r="CI72" s="194"/>
      <c r="CJ72" s="194"/>
      <c r="CK72" s="194"/>
      <c r="CL72" s="194"/>
      <c r="CM72" s="194"/>
      <c r="CN72" s="194"/>
      <c r="CO72" s="144"/>
      <c r="CP72" s="194"/>
      <c r="CQ72" s="194"/>
      <c r="CR72" s="194"/>
      <c r="CS72" s="194"/>
      <c r="CT72" s="194"/>
      <c r="CU72" s="194"/>
      <c r="CV72" s="194"/>
      <c r="CW72" s="194"/>
      <c r="CX72" s="194"/>
      <c r="CY72" s="194"/>
      <c r="CZ72" s="194"/>
      <c r="DA72" s="194"/>
      <c r="DB72" s="194"/>
      <c r="DC72" s="139"/>
      <c r="DD72" s="194"/>
      <c r="DE72" s="194"/>
      <c r="DF72" s="194"/>
      <c r="DG72" s="194"/>
      <c r="DH72" s="194"/>
      <c r="DI72" s="194"/>
      <c r="DJ72" s="194"/>
      <c r="DK72" s="194"/>
      <c r="DL72" s="194"/>
      <c r="DM72" s="194"/>
      <c r="DN72" s="194"/>
      <c r="DO72" s="194"/>
      <c r="DP72" s="194"/>
      <c r="DQ72" s="182"/>
      <c r="DR72" s="138"/>
      <c r="DS72" s="194"/>
      <c r="DT72" s="194"/>
      <c r="DU72" s="194"/>
      <c r="DV72" s="194"/>
      <c r="DW72" s="194"/>
      <c r="DX72" s="194"/>
      <c r="DY72" s="194"/>
      <c r="DZ72" s="194"/>
      <c r="EA72" s="194"/>
      <c r="EB72" s="194"/>
      <c r="EC72" s="194"/>
      <c r="ED72" s="194"/>
      <c r="EE72" s="184"/>
      <c r="EF72" s="42"/>
      <c r="EG72" s="324"/>
      <c r="EH72" s="43"/>
    </row>
    <row r="73" spans="1:138" s="12" customFormat="1" ht="114.6" customHeight="1" thickBot="1" x14ac:dyDescent="0.25">
      <c r="A73" s="291"/>
      <c r="B73" s="290"/>
      <c r="C73" s="290"/>
      <c r="D73" s="291"/>
      <c r="E73" s="337"/>
      <c r="F73" s="337"/>
      <c r="G73" s="337"/>
      <c r="H73" s="337"/>
      <c r="I73" s="290"/>
      <c r="J73" s="290"/>
      <c r="K73" s="343"/>
      <c r="L73" s="297"/>
      <c r="M73" s="343"/>
      <c r="N73" s="297"/>
      <c r="O73" s="335"/>
      <c r="P73" s="347"/>
      <c r="Q73" s="345"/>
      <c r="R73" s="345"/>
      <c r="S73" s="345"/>
      <c r="T73" s="345"/>
      <c r="U73" s="345"/>
      <c r="V73" s="345"/>
      <c r="W73" s="345"/>
      <c r="X73" s="345"/>
      <c r="Y73" s="345"/>
      <c r="Z73" s="345"/>
      <c r="AA73" s="345"/>
      <c r="AB73" s="345"/>
      <c r="AC73" s="402"/>
      <c r="AD73" s="401"/>
      <c r="AE73" s="470"/>
      <c r="AF73" s="496"/>
      <c r="AG73" s="75" t="s">
        <v>223</v>
      </c>
      <c r="AH73" s="204">
        <v>1</v>
      </c>
      <c r="AI73" s="199">
        <v>0</v>
      </c>
      <c r="AJ73" s="261">
        <v>7.0000000000000007E-2</v>
      </c>
      <c r="AK73" s="259">
        <f t="shared" si="6"/>
        <v>2.2400000000000003E-2</v>
      </c>
      <c r="AL73" s="195">
        <v>0.3</v>
      </c>
      <c r="AM73" s="195">
        <f t="shared" si="9"/>
        <v>0.39239999999999997</v>
      </c>
      <c r="AN73" s="327"/>
      <c r="AO73" s="152" t="s">
        <v>237</v>
      </c>
      <c r="AP73" s="192" t="s">
        <v>237</v>
      </c>
      <c r="AQ73" s="324"/>
      <c r="AR73" s="294"/>
      <c r="AS73" s="295"/>
      <c r="AT73" s="474"/>
      <c r="AU73" s="395"/>
      <c r="AV73" s="73"/>
      <c r="AW73" s="298"/>
      <c r="AX73" s="298"/>
      <c r="AY73" s="298"/>
      <c r="AZ73" s="298"/>
      <c r="BA73" s="298"/>
      <c r="BB73" s="298"/>
      <c r="BC73" s="298"/>
      <c r="BD73" s="298"/>
      <c r="BE73" s="298"/>
      <c r="BF73" s="298"/>
      <c r="BG73" s="298"/>
      <c r="BH73" s="298"/>
      <c r="BI73" s="298"/>
      <c r="BJ73" s="298"/>
      <c r="BK73" s="298"/>
      <c r="BL73" s="298"/>
      <c r="BM73" s="358"/>
      <c r="BN73" s="137"/>
      <c r="BO73" s="188"/>
      <c r="BP73" s="188"/>
      <c r="BQ73" s="188"/>
      <c r="BR73" s="188"/>
      <c r="BS73" s="188"/>
      <c r="BT73" s="188"/>
      <c r="BU73" s="188"/>
      <c r="BV73" s="188"/>
      <c r="BW73" s="188"/>
      <c r="BX73" s="188"/>
      <c r="BY73" s="138"/>
      <c r="BZ73" s="138"/>
      <c r="CA73" s="179"/>
      <c r="CB73" s="138"/>
      <c r="CC73" s="194"/>
      <c r="CD73" s="194"/>
      <c r="CE73" s="194"/>
      <c r="CF73" s="194"/>
      <c r="CG73" s="194"/>
      <c r="CH73" s="194"/>
      <c r="CI73" s="194"/>
      <c r="CJ73" s="194"/>
      <c r="CK73" s="194"/>
      <c r="CL73" s="194"/>
      <c r="CM73" s="194"/>
      <c r="CN73" s="194"/>
      <c r="CO73" s="144"/>
      <c r="CP73" s="194"/>
      <c r="CQ73" s="194"/>
      <c r="CR73" s="194"/>
      <c r="CS73" s="194"/>
      <c r="CT73" s="194"/>
      <c r="CU73" s="194"/>
      <c r="CV73" s="194"/>
      <c r="CW73" s="194"/>
      <c r="CX73" s="194"/>
      <c r="CY73" s="194"/>
      <c r="CZ73" s="194"/>
      <c r="DA73" s="194"/>
      <c r="DB73" s="194"/>
      <c r="DC73" s="139">
        <f>SUM(CP73:DB73)</f>
        <v>0</v>
      </c>
      <c r="DD73" s="194"/>
      <c r="DE73" s="194"/>
      <c r="DF73" s="194"/>
      <c r="DG73" s="194"/>
      <c r="DH73" s="194"/>
      <c r="DI73" s="194"/>
      <c r="DJ73" s="194"/>
      <c r="DK73" s="194"/>
      <c r="DL73" s="194"/>
      <c r="DM73" s="194"/>
      <c r="DN73" s="194"/>
      <c r="DO73" s="194"/>
      <c r="DP73" s="194"/>
      <c r="DQ73" s="182">
        <f>SUM(DD73:DP73)</f>
        <v>0</v>
      </c>
      <c r="DR73" s="138"/>
      <c r="DS73" s="194"/>
      <c r="DT73" s="194"/>
      <c r="DU73" s="194"/>
      <c r="DV73" s="194"/>
      <c r="DW73" s="194"/>
      <c r="DX73" s="194"/>
      <c r="DY73" s="194"/>
      <c r="DZ73" s="194"/>
      <c r="EA73" s="194"/>
      <c r="EB73" s="194"/>
      <c r="EC73" s="194"/>
      <c r="ED73" s="194"/>
      <c r="EE73" s="184"/>
      <c r="EF73" s="42"/>
      <c r="EG73" s="324"/>
      <c r="EH73" s="43"/>
    </row>
    <row r="74" spans="1:138" s="12" customFormat="1" ht="73.900000000000006" customHeight="1" x14ac:dyDescent="0.2">
      <c r="A74" s="290" t="s">
        <v>124</v>
      </c>
      <c r="B74" s="290" t="s">
        <v>224</v>
      </c>
      <c r="C74" s="484">
        <v>0</v>
      </c>
      <c r="D74" s="337">
        <v>5.2938062466913703E-2</v>
      </c>
      <c r="E74" s="337">
        <v>5.2999999999999998E-4</v>
      </c>
      <c r="F74" s="337">
        <v>2.07E-2</v>
      </c>
      <c r="G74" s="337">
        <v>1.5900000000000001E-2</v>
      </c>
      <c r="H74" s="337">
        <v>1.5900000000000001E-2</v>
      </c>
      <c r="I74" s="290" t="s">
        <v>110</v>
      </c>
      <c r="J74" s="290">
        <v>40</v>
      </c>
      <c r="K74" s="290" t="s">
        <v>127</v>
      </c>
      <c r="L74" s="290" t="s">
        <v>137</v>
      </c>
      <c r="M74" s="290">
        <v>4001</v>
      </c>
      <c r="N74" s="290" t="s">
        <v>130</v>
      </c>
      <c r="O74" s="290" t="s">
        <v>138</v>
      </c>
      <c r="P74" s="293" t="s">
        <v>152</v>
      </c>
      <c r="Q74" s="296" t="s">
        <v>269</v>
      </c>
      <c r="R74" s="296">
        <v>4001033</v>
      </c>
      <c r="S74" s="296" t="s">
        <v>268</v>
      </c>
      <c r="T74" s="296">
        <v>400103300</v>
      </c>
      <c r="U74" s="296">
        <v>0</v>
      </c>
      <c r="V74" s="296" t="s">
        <v>116</v>
      </c>
      <c r="W74" s="296">
        <v>100</v>
      </c>
      <c r="X74" s="296" t="s">
        <v>225</v>
      </c>
      <c r="Y74" s="296">
        <v>39</v>
      </c>
      <c r="Z74" s="296">
        <v>30</v>
      </c>
      <c r="AA74" s="296">
        <v>30</v>
      </c>
      <c r="AB74" s="296" t="s">
        <v>114</v>
      </c>
      <c r="AC74" s="296">
        <v>40</v>
      </c>
      <c r="AD74" s="502">
        <f>AC74*AF74</f>
        <v>31.872</v>
      </c>
      <c r="AE74" s="314">
        <f>SUM(AH74*AK74)+(AH78*AK78)+(AH79*AK79)+(AH80*AK80)</f>
        <v>0.1724</v>
      </c>
      <c r="AF74" s="500">
        <f>SUM(AH74*AM74)+(AH78*AM78)+(AH79*AM79)+(AH80*AM80)</f>
        <v>0.79679999999999995</v>
      </c>
      <c r="AG74" s="108" t="s">
        <v>226</v>
      </c>
      <c r="AH74" s="201">
        <v>0.4</v>
      </c>
      <c r="AI74" s="200">
        <f t="array" ref="AI74">SUMPRODUCT(AH75:AH77*AI75:AI77)</f>
        <v>0.2</v>
      </c>
      <c r="AJ74" s="258">
        <f t="shared" ref="AJ74" si="10">SUM(AH75*AJ75)+(AH76*AJ76)+(AH77*AJ77)</f>
        <v>0.13600000000000001</v>
      </c>
      <c r="AK74" s="257">
        <f>SUM(AH75*AK75)+(AH76*AK76)+(AH77*AK77)</f>
        <v>5.6000000000000008E-2</v>
      </c>
      <c r="AL74" s="202">
        <f t="shared" ref="AL74" si="11">SUM(AH75*AL75)+(AH76*AL76)+(AH77*AL77)</f>
        <v>0.54</v>
      </c>
      <c r="AM74" s="202">
        <f>SUM(AI74:AL74)</f>
        <v>0.93200000000000005</v>
      </c>
      <c r="AN74" s="499">
        <v>45291</v>
      </c>
      <c r="AO74" s="286" t="s">
        <v>298</v>
      </c>
      <c r="AP74" s="196" t="s">
        <v>233</v>
      </c>
      <c r="AQ74" s="350" t="s">
        <v>4</v>
      </c>
      <c r="AR74" s="293" t="s">
        <v>266</v>
      </c>
      <c r="AS74" s="293" t="s">
        <v>160</v>
      </c>
      <c r="AT74" s="492" t="s">
        <v>267</v>
      </c>
      <c r="AU74" s="293">
        <v>795491716</v>
      </c>
      <c r="AV74" s="206" t="s">
        <v>312</v>
      </c>
      <c r="AW74" s="296" t="s">
        <v>1</v>
      </c>
      <c r="AX74" s="296" t="s">
        <v>2</v>
      </c>
      <c r="AY74" s="296">
        <v>91123</v>
      </c>
      <c r="AZ74" s="296" t="s">
        <v>5</v>
      </c>
      <c r="BA74" s="296"/>
      <c r="BB74" s="296"/>
      <c r="BC74" s="296"/>
      <c r="BD74" s="296"/>
      <c r="BE74" s="296"/>
      <c r="BF74" s="296"/>
      <c r="BG74" s="296"/>
      <c r="BH74" s="296"/>
      <c r="BI74" s="296"/>
      <c r="BJ74" s="296"/>
      <c r="BK74" s="296"/>
      <c r="BL74" s="296"/>
      <c r="BM74" s="356">
        <f>SUM(BA74:BL79)</f>
        <v>0</v>
      </c>
      <c r="BN74" s="138">
        <v>113005750</v>
      </c>
      <c r="BO74" s="186"/>
      <c r="BP74" s="186"/>
      <c r="BQ74" s="186"/>
      <c r="BR74" s="186"/>
      <c r="BS74" s="186"/>
      <c r="BT74" s="186"/>
      <c r="BU74" s="186"/>
      <c r="BV74" s="186"/>
      <c r="BW74" s="186"/>
      <c r="BX74" s="186"/>
      <c r="BY74" s="138"/>
      <c r="BZ74" s="138"/>
      <c r="CA74" s="178">
        <f>SUM(BN74:BZ74)</f>
        <v>113005750</v>
      </c>
      <c r="CB74" s="138">
        <v>1980000</v>
      </c>
      <c r="CC74" s="194"/>
      <c r="CD74" s="194"/>
      <c r="CE74" s="194"/>
      <c r="CF74" s="194"/>
      <c r="CG74" s="194"/>
      <c r="CH74" s="194"/>
      <c r="CI74" s="194"/>
      <c r="CJ74" s="194"/>
      <c r="CK74" s="194"/>
      <c r="CL74" s="194"/>
      <c r="CM74" s="194"/>
      <c r="CN74" s="194"/>
      <c r="CO74" s="144">
        <f>SUM(CB74:CN74)</f>
        <v>1980000</v>
      </c>
      <c r="CP74" s="154">
        <v>1980000</v>
      </c>
      <c r="CQ74" s="194"/>
      <c r="CR74" s="194"/>
      <c r="CS74" s="194"/>
      <c r="CT74" s="194"/>
      <c r="CU74" s="194"/>
      <c r="CV74" s="194"/>
      <c r="CW74" s="194"/>
      <c r="CX74" s="194"/>
      <c r="CY74" s="194"/>
      <c r="CZ74" s="194"/>
      <c r="DA74" s="194"/>
      <c r="DB74" s="194"/>
      <c r="DC74" s="180">
        <f>SUM(CP74:DB74)</f>
        <v>1980000</v>
      </c>
      <c r="DD74" s="154">
        <v>0</v>
      </c>
      <c r="DE74" s="194"/>
      <c r="DF74" s="194"/>
      <c r="DG74" s="194"/>
      <c r="DH74" s="194"/>
      <c r="DI74" s="194"/>
      <c r="DJ74" s="194"/>
      <c r="DK74" s="194"/>
      <c r="DL74" s="194"/>
      <c r="DM74" s="194"/>
      <c r="DN74" s="194"/>
      <c r="DO74" s="194"/>
      <c r="DP74" s="194"/>
      <c r="DQ74" s="182">
        <f>SUM(DD74:DP74)</f>
        <v>0</v>
      </c>
      <c r="DR74" s="140">
        <v>0</v>
      </c>
      <c r="DS74" s="194"/>
      <c r="DT74" s="194"/>
      <c r="DU74" s="194"/>
      <c r="DV74" s="194"/>
      <c r="DW74" s="194"/>
      <c r="DX74" s="194"/>
      <c r="DY74" s="194"/>
      <c r="DZ74" s="194"/>
      <c r="EA74" s="194"/>
      <c r="EB74" s="194"/>
      <c r="EC74" s="194"/>
      <c r="ED74" s="194"/>
      <c r="EE74" s="184">
        <f>SUM(DR74:ED74)</f>
        <v>0</v>
      </c>
      <c r="EF74" s="42"/>
      <c r="EG74" s="324"/>
      <c r="EH74" s="43"/>
    </row>
    <row r="75" spans="1:138" s="12" customFormat="1" ht="118.9" customHeight="1" x14ac:dyDescent="0.2">
      <c r="A75" s="291"/>
      <c r="B75" s="291"/>
      <c r="C75" s="485"/>
      <c r="D75" s="338"/>
      <c r="E75" s="338"/>
      <c r="F75" s="338"/>
      <c r="G75" s="338"/>
      <c r="H75" s="338"/>
      <c r="I75" s="291"/>
      <c r="J75" s="291"/>
      <c r="K75" s="291"/>
      <c r="L75" s="291"/>
      <c r="M75" s="291"/>
      <c r="N75" s="291"/>
      <c r="O75" s="291"/>
      <c r="P75" s="294"/>
      <c r="Q75" s="297"/>
      <c r="R75" s="297"/>
      <c r="S75" s="297"/>
      <c r="T75" s="297"/>
      <c r="U75" s="297"/>
      <c r="V75" s="297"/>
      <c r="W75" s="297"/>
      <c r="X75" s="297"/>
      <c r="Y75" s="297"/>
      <c r="Z75" s="297"/>
      <c r="AA75" s="297"/>
      <c r="AB75" s="297"/>
      <c r="AC75" s="297"/>
      <c r="AD75" s="503"/>
      <c r="AE75" s="315"/>
      <c r="AF75" s="489"/>
      <c r="AG75" s="61" t="s">
        <v>227</v>
      </c>
      <c r="AH75" s="201">
        <v>0.2</v>
      </c>
      <c r="AI75" s="200">
        <v>1</v>
      </c>
      <c r="AJ75" s="258">
        <v>0</v>
      </c>
      <c r="AK75" s="257">
        <v>0</v>
      </c>
      <c r="AL75" s="202">
        <v>0</v>
      </c>
      <c r="AM75" s="202">
        <f t="shared" ref="AM75:AM80" si="12">SUM(AI75:AL75)</f>
        <v>1</v>
      </c>
      <c r="AN75" s="499"/>
      <c r="AO75" s="286" t="s">
        <v>299</v>
      </c>
      <c r="AP75" s="196" t="s">
        <v>240</v>
      </c>
      <c r="AQ75" s="350"/>
      <c r="AR75" s="294"/>
      <c r="AS75" s="294"/>
      <c r="AT75" s="493"/>
      <c r="AU75" s="294"/>
      <c r="AV75" s="207" t="s">
        <v>260</v>
      </c>
      <c r="AW75" s="297"/>
      <c r="AX75" s="297"/>
      <c r="AY75" s="297"/>
      <c r="AZ75" s="297"/>
      <c r="BA75" s="297"/>
      <c r="BB75" s="297"/>
      <c r="BC75" s="297"/>
      <c r="BD75" s="297"/>
      <c r="BE75" s="297"/>
      <c r="BF75" s="297"/>
      <c r="BG75" s="297"/>
      <c r="BH75" s="297"/>
      <c r="BI75" s="297"/>
      <c r="BJ75" s="297"/>
      <c r="BK75" s="297"/>
      <c r="BL75" s="297"/>
      <c r="BM75" s="357"/>
      <c r="BN75" s="138">
        <v>900428570</v>
      </c>
      <c r="BO75" s="187"/>
      <c r="BP75" s="187"/>
      <c r="BQ75" s="187"/>
      <c r="BR75" s="187"/>
      <c r="BS75" s="187"/>
      <c r="BT75" s="187"/>
      <c r="BU75" s="187"/>
      <c r="BV75" s="187"/>
      <c r="BW75" s="187"/>
      <c r="BX75" s="187"/>
      <c r="BY75" s="138"/>
      <c r="BZ75" s="138"/>
      <c r="CA75" s="178">
        <f>SUM(BN75:BZ75)</f>
        <v>900428570</v>
      </c>
      <c r="CB75" s="141">
        <v>900428570</v>
      </c>
      <c r="CC75" s="91"/>
      <c r="CD75" s="91"/>
      <c r="CE75" s="91"/>
      <c r="CF75" s="91"/>
      <c r="CG75" s="91"/>
      <c r="CH75" s="91"/>
      <c r="CI75" s="91"/>
      <c r="CJ75" s="91"/>
      <c r="CK75" s="91"/>
      <c r="CL75" s="91"/>
      <c r="CM75" s="91"/>
      <c r="CN75" s="91"/>
      <c r="CO75" s="244">
        <f>SUM(CB75:CM75)</f>
        <v>900428570</v>
      </c>
      <c r="CP75" s="141">
        <v>899600000</v>
      </c>
      <c r="CQ75" s="91"/>
      <c r="CR75" s="91"/>
      <c r="CS75" s="91"/>
      <c r="CT75" s="91"/>
      <c r="CU75" s="91"/>
      <c r="CV75" s="91"/>
      <c r="CW75" s="91"/>
      <c r="CX75" s="91"/>
      <c r="CY75" s="91"/>
      <c r="CZ75" s="91"/>
      <c r="DA75" s="91"/>
      <c r="DB75" s="91"/>
      <c r="DC75" s="245">
        <f>SUM(CP75:DB75)</f>
        <v>899600000</v>
      </c>
      <c r="DD75" s="141">
        <v>899600000</v>
      </c>
      <c r="DE75" s="91"/>
      <c r="DF75" s="91"/>
      <c r="DG75" s="91"/>
      <c r="DH75" s="91"/>
      <c r="DI75" s="91"/>
      <c r="DJ75" s="91"/>
      <c r="DK75" s="91"/>
      <c r="DL75" s="91"/>
      <c r="DM75" s="91"/>
      <c r="DN75" s="91"/>
      <c r="DO75" s="91"/>
      <c r="DP75" s="91"/>
      <c r="DQ75" s="246">
        <f>SUM(DD75:DP75)</f>
        <v>899600000</v>
      </c>
      <c r="DR75" s="141">
        <v>899600000</v>
      </c>
      <c r="DS75" s="91"/>
      <c r="DT75" s="91"/>
      <c r="DU75" s="91"/>
      <c r="DV75" s="91"/>
      <c r="DW75" s="91"/>
      <c r="DX75" s="91"/>
      <c r="DY75" s="91"/>
      <c r="DZ75" s="91"/>
      <c r="EA75" s="91"/>
      <c r="EB75" s="91"/>
      <c r="EC75" s="91"/>
      <c r="ED75" s="91"/>
      <c r="EE75" s="248">
        <f>SUM(DR75:ED75)</f>
        <v>899600000</v>
      </c>
      <c r="EF75" s="91"/>
      <c r="EG75" s="324"/>
      <c r="EH75" s="91"/>
    </row>
    <row r="76" spans="1:138" s="12" customFormat="1" ht="141" customHeight="1" x14ac:dyDescent="0.2">
      <c r="A76" s="291"/>
      <c r="B76" s="291"/>
      <c r="C76" s="485"/>
      <c r="D76" s="338"/>
      <c r="E76" s="338"/>
      <c r="F76" s="338"/>
      <c r="G76" s="338"/>
      <c r="H76" s="338"/>
      <c r="I76" s="291"/>
      <c r="J76" s="291"/>
      <c r="K76" s="291"/>
      <c r="L76" s="291"/>
      <c r="M76" s="291"/>
      <c r="N76" s="291"/>
      <c r="O76" s="291"/>
      <c r="P76" s="294"/>
      <c r="Q76" s="297"/>
      <c r="R76" s="297"/>
      <c r="S76" s="297"/>
      <c r="T76" s="297"/>
      <c r="U76" s="297"/>
      <c r="V76" s="297"/>
      <c r="W76" s="297"/>
      <c r="X76" s="297"/>
      <c r="Y76" s="297"/>
      <c r="Z76" s="297"/>
      <c r="AA76" s="297"/>
      <c r="AB76" s="297"/>
      <c r="AC76" s="297"/>
      <c r="AD76" s="503"/>
      <c r="AE76" s="315"/>
      <c r="AF76" s="489"/>
      <c r="AG76" s="61" t="s">
        <v>179</v>
      </c>
      <c r="AH76" s="201">
        <v>0.4</v>
      </c>
      <c r="AI76" s="200">
        <v>0</v>
      </c>
      <c r="AJ76" s="258">
        <v>0.2</v>
      </c>
      <c r="AK76" s="257">
        <v>0.04</v>
      </c>
      <c r="AL76" s="202">
        <v>0.75</v>
      </c>
      <c r="AM76" s="202">
        <f t="shared" si="12"/>
        <v>0.99</v>
      </c>
      <c r="AN76" s="499"/>
      <c r="AO76" s="251" t="s">
        <v>297</v>
      </c>
      <c r="AP76" s="196" t="s">
        <v>241</v>
      </c>
      <c r="AQ76" s="350"/>
      <c r="AR76" s="294"/>
      <c r="AS76" s="294"/>
      <c r="AT76" s="493"/>
      <c r="AU76" s="294"/>
      <c r="AV76" s="198" t="s">
        <v>259</v>
      </c>
      <c r="AW76" s="297"/>
      <c r="AX76" s="297"/>
      <c r="AY76" s="297"/>
      <c r="AZ76" s="297"/>
      <c r="BA76" s="297"/>
      <c r="BB76" s="297"/>
      <c r="BC76" s="297"/>
      <c r="BD76" s="297"/>
      <c r="BE76" s="297"/>
      <c r="BF76" s="297"/>
      <c r="BG76" s="297"/>
      <c r="BH76" s="297"/>
      <c r="BI76" s="297"/>
      <c r="BJ76" s="297"/>
      <c r="BK76" s="297"/>
      <c r="BL76" s="297"/>
      <c r="BM76" s="357"/>
      <c r="BN76" s="138"/>
      <c r="BO76" s="187"/>
      <c r="BP76" s="187"/>
      <c r="BQ76" s="187"/>
      <c r="BR76" s="187"/>
      <c r="BS76" s="187"/>
      <c r="BT76" s="187"/>
      <c r="BU76" s="187"/>
      <c r="BV76" s="187"/>
      <c r="BW76" s="187"/>
      <c r="BX76" s="187"/>
      <c r="BY76" s="138"/>
      <c r="BZ76" s="138"/>
      <c r="CA76" s="178">
        <v>0</v>
      </c>
      <c r="CB76" s="160">
        <v>111025750</v>
      </c>
      <c r="CC76" s="86"/>
      <c r="CD76" s="86"/>
      <c r="CE76" s="86"/>
      <c r="CF76" s="86"/>
      <c r="CG76" s="86"/>
      <c r="CH76" s="86"/>
      <c r="CI76" s="86"/>
      <c r="CJ76" s="86"/>
      <c r="CK76" s="86"/>
      <c r="CL76" s="86"/>
      <c r="CM76" s="86"/>
      <c r="CN76" s="91"/>
      <c r="CO76" s="244">
        <f>SUM(CB76:CM76)</f>
        <v>111025750</v>
      </c>
      <c r="CP76" s="141">
        <v>110962497</v>
      </c>
      <c r="CQ76" s="86"/>
      <c r="CR76" s="86"/>
      <c r="CS76" s="86"/>
      <c r="CT76" s="86"/>
      <c r="CU76" s="86"/>
      <c r="CV76" s="86"/>
      <c r="CW76" s="86"/>
      <c r="CX76" s="86"/>
      <c r="CY76" s="86"/>
      <c r="CZ76" s="86"/>
      <c r="DA76" s="86"/>
      <c r="DB76" s="86"/>
      <c r="DC76" s="245">
        <f>SUM(CP76:DB76)</f>
        <v>110962497</v>
      </c>
      <c r="DD76" s="141">
        <v>0</v>
      </c>
      <c r="DE76" s="86"/>
      <c r="DF76" s="86"/>
      <c r="DG76" s="86"/>
      <c r="DH76" s="86"/>
      <c r="DI76" s="86"/>
      <c r="DJ76" s="86"/>
      <c r="DK76" s="86"/>
      <c r="DL76" s="86"/>
      <c r="DM76" s="86"/>
      <c r="DN76" s="86"/>
      <c r="DO76" s="86"/>
      <c r="DP76" s="86"/>
      <c r="DQ76" s="246">
        <f>SUM(DD76:DP76)</f>
        <v>0</v>
      </c>
      <c r="DR76" s="141">
        <v>0</v>
      </c>
      <c r="DS76" s="86"/>
      <c r="DT76" s="86"/>
      <c r="DU76" s="86"/>
      <c r="DV76" s="86"/>
      <c r="DW76" s="86"/>
      <c r="DX76" s="86"/>
      <c r="DY76" s="86"/>
      <c r="DZ76" s="86"/>
      <c r="EA76" s="86"/>
      <c r="EB76" s="86"/>
      <c r="EC76" s="86"/>
      <c r="ED76" s="86"/>
      <c r="EE76" s="248">
        <f>SUM(DR76:ED76)</f>
        <v>0</v>
      </c>
      <c r="EF76" s="86"/>
      <c r="EG76" s="324"/>
      <c r="EH76" s="86"/>
    </row>
    <row r="77" spans="1:138" s="12" customFormat="1" ht="114" customHeight="1" x14ac:dyDescent="0.2">
      <c r="A77" s="291"/>
      <c r="B77" s="291"/>
      <c r="C77" s="485"/>
      <c r="D77" s="338"/>
      <c r="E77" s="338"/>
      <c r="F77" s="338"/>
      <c r="G77" s="338"/>
      <c r="H77" s="338"/>
      <c r="I77" s="291"/>
      <c r="J77" s="291"/>
      <c r="K77" s="291"/>
      <c r="L77" s="291"/>
      <c r="M77" s="291"/>
      <c r="N77" s="291"/>
      <c r="O77" s="291"/>
      <c r="P77" s="294"/>
      <c r="Q77" s="297"/>
      <c r="R77" s="297"/>
      <c r="S77" s="297"/>
      <c r="T77" s="297"/>
      <c r="U77" s="297"/>
      <c r="V77" s="297"/>
      <c r="W77" s="297"/>
      <c r="X77" s="297"/>
      <c r="Y77" s="297"/>
      <c r="Z77" s="297"/>
      <c r="AA77" s="297"/>
      <c r="AB77" s="297"/>
      <c r="AC77" s="297"/>
      <c r="AD77" s="503"/>
      <c r="AE77" s="315"/>
      <c r="AF77" s="489"/>
      <c r="AG77" s="61" t="s">
        <v>167</v>
      </c>
      <c r="AH77" s="201">
        <v>0.4</v>
      </c>
      <c r="AI77" s="200">
        <v>0</v>
      </c>
      <c r="AJ77" s="258">
        <v>0.14000000000000001</v>
      </c>
      <c r="AK77" s="257">
        <v>0.1</v>
      </c>
      <c r="AL77" s="202">
        <v>0.6</v>
      </c>
      <c r="AM77" s="202">
        <f t="shared" si="12"/>
        <v>0.84</v>
      </c>
      <c r="AN77" s="499"/>
      <c r="AO77" s="286" t="s">
        <v>300</v>
      </c>
      <c r="AP77" s="196" t="s">
        <v>261</v>
      </c>
      <c r="AQ77" s="350"/>
      <c r="AR77" s="294"/>
      <c r="AS77" s="294"/>
      <c r="AT77" s="493"/>
      <c r="AU77" s="294"/>
      <c r="AV77" s="73"/>
      <c r="AW77" s="297"/>
      <c r="AX77" s="297"/>
      <c r="AY77" s="297"/>
      <c r="AZ77" s="297"/>
      <c r="BA77" s="297"/>
      <c r="BB77" s="297"/>
      <c r="BC77" s="297"/>
      <c r="BD77" s="297"/>
      <c r="BE77" s="297"/>
      <c r="BF77" s="297"/>
      <c r="BG77" s="297"/>
      <c r="BH77" s="297"/>
      <c r="BI77" s="297"/>
      <c r="BJ77" s="297"/>
      <c r="BK77" s="297"/>
      <c r="BL77" s="297"/>
      <c r="BM77" s="357"/>
      <c r="BN77" s="138"/>
      <c r="BO77" s="187"/>
      <c r="BP77" s="187"/>
      <c r="BQ77" s="187"/>
      <c r="BR77" s="187"/>
      <c r="BS77" s="187"/>
      <c r="BT77" s="187"/>
      <c r="BU77" s="187"/>
      <c r="BV77" s="187"/>
      <c r="BW77" s="187"/>
      <c r="BX77" s="187"/>
      <c r="BY77" s="138"/>
      <c r="BZ77" s="138"/>
      <c r="CA77" s="178"/>
      <c r="CB77" s="138"/>
      <c r="CC77" s="194"/>
      <c r="CD77" s="194"/>
      <c r="CE77" s="194"/>
      <c r="CF77" s="194"/>
      <c r="CG77" s="194"/>
      <c r="CH77" s="194"/>
      <c r="CI77" s="194"/>
      <c r="CJ77" s="194"/>
      <c r="CK77" s="194"/>
      <c r="CL77" s="194"/>
      <c r="CM77" s="194"/>
      <c r="CN77" s="194"/>
      <c r="CO77" s="144"/>
      <c r="CP77" s="194"/>
      <c r="CQ77" s="194"/>
      <c r="CR77" s="194"/>
      <c r="CS77" s="194"/>
      <c r="CT77" s="194"/>
      <c r="CU77" s="194"/>
      <c r="CV77" s="194"/>
      <c r="CW77" s="194"/>
      <c r="CX77" s="194"/>
      <c r="CY77" s="194"/>
      <c r="CZ77" s="194"/>
      <c r="DA77" s="194"/>
      <c r="DB77" s="194"/>
      <c r="DC77" s="139">
        <f>SUM(CP77:DB77)</f>
        <v>0</v>
      </c>
      <c r="DD77" s="194"/>
      <c r="DE77" s="194"/>
      <c r="DF77" s="194"/>
      <c r="DG77" s="194"/>
      <c r="DH77" s="194"/>
      <c r="DI77" s="194"/>
      <c r="DJ77" s="194"/>
      <c r="DK77" s="194"/>
      <c r="DL77" s="194"/>
      <c r="DM77" s="194"/>
      <c r="DN77" s="194"/>
      <c r="DO77" s="194"/>
      <c r="DP77" s="194"/>
      <c r="DQ77" s="182">
        <f>SUM(DD77:DP77)</f>
        <v>0</v>
      </c>
      <c r="DR77" s="140"/>
      <c r="DS77" s="194"/>
      <c r="DT77" s="194"/>
      <c r="DU77" s="194"/>
      <c r="DV77" s="194"/>
      <c r="DW77" s="194"/>
      <c r="DX77" s="194"/>
      <c r="DY77" s="194"/>
      <c r="DZ77" s="194"/>
      <c r="EA77" s="194"/>
      <c r="EB77" s="194"/>
      <c r="EC77" s="194"/>
      <c r="ED77" s="194"/>
      <c r="EE77" s="184"/>
      <c r="EF77" s="42"/>
      <c r="EG77" s="324"/>
      <c r="EH77" s="43"/>
    </row>
    <row r="78" spans="1:138" s="12" customFormat="1" ht="49.5" customHeight="1" x14ac:dyDescent="0.2">
      <c r="A78" s="291"/>
      <c r="B78" s="291"/>
      <c r="C78" s="485"/>
      <c r="D78" s="338"/>
      <c r="E78" s="338"/>
      <c r="F78" s="338"/>
      <c r="G78" s="338"/>
      <c r="H78" s="338"/>
      <c r="I78" s="291"/>
      <c r="J78" s="291"/>
      <c r="K78" s="291"/>
      <c r="L78" s="291"/>
      <c r="M78" s="291"/>
      <c r="N78" s="291"/>
      <c r="O78" s="291"/>
      <c r="P78" s="294"/>
      <c r="Q78" s="297"/>
      <c r="R78" s="297"/>
      <c r="S78" s="297"/>
      <c r="T78" s="297"/>
      <c r="U78" s="297"/>
      <c r="V78" s="297"/>
      <c r="W78" s="297"/>
      <c r="X78" s="297"/>
      <c r="Y78" s="297"/>
      <c r="Z78" s="297"/>
      <c r="AA78" s="297"/>
      <c r="AB78" s="297"/>
      <c r="AC78" s="297"/>
      <c r="AD78" s="503"/>
      <c r="AE78" s="315"/>
      <c r="AF78" s="489"/>
      <c r="AG78" s="107" t="s">
        <v>228</v>
      </c>
      <c r="AH78" s="201">
        <v>0.1</v>
      </c>
      <c r="AI78" s="200">
        <v>1</v>
      </c>
      <c r="AJ78" s="258">
        <v>0</v>
      </c>
      <c r="AK78" s="257">
        <v>0</v>
      </c>
      <c r="AL78" s="202">
        <v>0</v>
      </c>
      <c r="AM78" s="202">
        <f t="shared" si="12"/>
        <v>1</v>
      </c>
      <c r="AN78" s="499"/>
      <c r="AO78" s="255" t="s">
        <v>237</v>
      </c>
      <c r="AP78" s="196" t="s">
        <v>233</v>
      </c>
      <c r="AQ78" s="350"/>
      <c r="AR78" s="294"/>
      <c r="AS78" s="294"/>
      <c r="AT78" s="493"/>
      <c r="AU78" s="294"/>
      <c r="AV78" s="73"/>
      <c r="AW78" s="297"/>
      <c r="AX78" s="297"/>
      <c r="AY78" s="297"/>
      <c r="AZ78" s="297"/>
      <c r="BA78" s="297"/>
      <c r="BB78" s="297"/>
      <c r="BC78" s="297"/>
      <c r="BD78" s="297"/>
      <c r="BE78" s="297"/>
      <c r="BF78" s="297"/>
      <c r="BG78" s="297"/>
      <c r="BH78" s="297"/>
      <c r="BI78" s="297"/>
      <c r="BJ78" s="297"/>
      <c r="BK78" s="297"/>
      <c r="BL78" s="297"/>
      <c r="BM78" s="357"/>
      <c r="BN78" s="138"/>
      <c r="BO78" s="187"/>
      <c r="BP78" s="187"/>
      <c r="BQ78" s="187"/>
      <c r="BR78" s="187"/>
      <c r="BS78" s="187"/>
      <c r="BT78" s="187"/>
      <c r="BU78" s="187"/>
      <c r="BV78" s="187"/>
      <c r="BW78" s="187"/>
      <c r="BX78" s="187"/>
      <c r="BY78" s="138"/>
      <c r="BZ78" s="138"/>
      <c r="CA78" s="178"/>
      <c r="CB78" s="138"/>
      <c r="CC78" s="194"/>
      <c r="CD78" s="194"/>
      <c r="CE78" s="194"/>
      <c r="CF78" s="194"/>
      <c r="CG78" s="194"/>
      <c r="CH78" s="194"/>
      <c r="CI78" s="194"/>
      <c r="CJ78" s="194"/>
      <c r="CK78" s="194"/>
      <c r="CL78" s="194"/>
      <c r="CM78" s="194"/>
      <c r="CN78" s="194"/>
      <c r="CO78" s="144"/>
      <c r="CP78" s="194"/>
      <c r="CQ78" s="194"/>
      <c r="CR78" s="194"/>
      <c r="CS78" s="194"/>
      <c r="CT78" s="194"/>
      <c r="CU78" s="194"/>
      <c r="CV78" s="194"/>
      <c r="CW78" s="194"/>
      <c r="CX78" s="194"/>
      <c r="CY78" s="194"/>
      <c r="CZ78" s="194"/>
      <c r="DA78" s="194"/>
      <c r="DB78" s="194"/>
      <c r="DC78" s="139"/>
      <c r="DD78" s="194"/>
      <c r="DE78" s="194"/>
      <c r="DF78" s="194"/>
      <c r="DG78" s="194"/>
      <c r="DH78" s="194"/>
      <c r="DI78" s="194"/>
      <c r="DJ78" s="194"/>
      <c r="DK78" s="194"/>
      <c r="DL78" s="194"/>
      <c r="DM78" s="194"/>
      <c r="DN78" s="194"/>
      <c r="DO78" s="194"/>
      <c r="DP78" s="194"/>
      <c r="DQ78" s="182"/>
      <c r="DR78" s="140"/>
      <c r="DS78" s="194"/>
      <c r="DT78" s="194"/>
      <c r="DU78" s="194"/>
      <c r="DV78" s="194"/>
      <c r="DW78" s="194"/>
      <c r="DX78" s="194"/>
      <c r="DY78" s="194"/>
      <c r="DZ78" s="194"/>
      <c r="EA78" s="194"/>
      <c r="EB78" s="194"/>
      <c r="EC78" s="194"/>
      <c r="ED78" s="194"/>
      <c r="EE78" s="184"/>
      <c r="EF78" s="42"/>
      <c r="EG78" s="324"/>
      <c r="EH78" s="43"/>
    </row>
    <row r="79" spans="1:138" s="12" customFormat="1" ht="38.25" customHeight="1" x14ac:dyDescent="0.2">
      <c r="A79" s="291"/>
      <c r="B79" s="291"/>
      <c r="C79" s="485"/>
      <c r="D79" s="338"/>
      <c r="E79" s="338"/>
      <c r="F79" s="338"/>
      <c r="G79" s="338"/>
      <c r="H79" s="338"/>
      <c r="I79" s="291"/>
      <c r="J79" s="291"/>
      <c r="K79" s="291"/>
      <c r="L79" s="291"/>
      <c r="M79" s="291"/>
      <c r="N79" s="291"/>
      <c r="O79" s="291"/>
      <c r="P79" s="294"/>
      <c r="Q79" s="297"/>
      <c r="R79" s="297"/>
      <c r="S79" s="297"/>
      <c r="T79" s="297"/>
      <c r="U79" s="297"/>
      <c r="V79" s="297"/>
      <c r="W79" s="297"/>
      <c r="X79" s="297"/>
      <c r="Y79" s="297"/>
      <c r="Z79" s="297"/>
      <c r="AA79" s="297"/>
      <c r="AB79" s="297"/>
      <c r="AC79" s="297"/>
      <c r="AD79" s="503"/>
      <c r="AE79" s="315"/>
      <c r="AF79" s="489"/>
      <c r="AG79" s="107" t="s">
        <v>229</v>
      </c>
      <c r="AH79" s="201">
        <v>0.2</v>
      </c>
      <c r="AI79" s="200">
        <v>0</v>
      </c>
      <c r="AJ79" s="258">
        <v>0.12</v>
      </c>
      <c r="AK79" s="257">
        <v>0</v>
      </c>
      <c r="AL79" s="202">
        <v>0</v>
      </c>
      <c r="AM79" s="202">
        <f t="shared" si="12"/>
        <v>0.12</v>
      </c>
      <c r="AN79" s="499"/>
      <c r="AO79" s="197" t="s">
        <v>237</v>
      </c>
      <c r="AP79" s="196" t="s">
        <v>237</v>
      </c>
      <c r="AQ79" s="350"/>
      <c r="AR79" s="294"/>
      <c r="AS79" s="294"/>
      <c r="AT79" s="493"/>
      <c r="AU79" s="294"/>
      <c r="AV79" s="73"/>
      <c r="AW79" s="298"/>
      <c r="AX79" s="298"/>
      <c r="AY79" s="298"/>
      <c r="AZ79" s="298"/>
      <c r="BA79" s="298"/>
      <c r="BB79" s="298"/>
      <c r="BC79" s="298"/>
      <c r="BD79" s="298"/>
      <c r="BE79" s="298"/>
      <c r="BF79" s="298"/>
      <c r="BG79" s="298"/>
      <c r="BH79" s="298"/>
      <c r="BI79" s="298"/>
      <c r="BJ79" s="298"/>
      <c r="BK79" s="298"/>
      <c r="BL79" s="298"/>
      <c r="BM79" s="358"/>
      <c r="BN79" s="138"/>
      <c r="BO79" s="187"/>
      <c r="BP79" s="187"/>
      <c r="BQ79" s="187"/>
      <c r="BR79" s="187"/>
      <c r="BS79" s="187"/>
      <c r="BT79" s="187"/>
      <c r="BU79" s="187"/>
      <c r="BV79" s="187"/>
      <c r="BW79" s="187"/>
      <c r="BX79" s="187"/>
      <c r="BY79" s="138"/>
      <c r="BZ79" s="138"/>
      <c r="CA79" s="178"/>
      <c r="CB79" s="138"/>
      <c r="CC79" s="194"/>
      <c r="CD79" s="194"/>
      <c r="CE79" s="194"/>
      <c r="CF79" s="194"/>
      <c r="CG79" s="194"/>
      <c r="CH79" s="194"/>
      <c r="CI79" s="194"/>
      <c r="CJ79" s="194"/>
      <c r="CK79" s="194"/>
      <c r="CL79" s="194"/>
      <c r="CM79" s="194"/>
      <c r="CN79" s="194"/>
      <c r="CO79" s="144"/>
      <c r="CP79" s="194"/>
      <c r="CQ79" s="194"/>
      <c r="CR79" s="194"/>
      <c r="CS79" s="194"/>
      <c r="CT79" s="194"/>
      <c r="CU79" s="194"/>
      <c r="CV79" s="194"/>
      <c r="CW79" s="194"/>
      <c r="CX79" s="194"/>
      <c r="CY79" s="194"/>
      <c r="CZ79" s="194"/>
      <c r="DA79" s="194"/>
      <c r="DB79" s="194"/>
      <c r="DC79" s="139"/>
      <c r="DD79" s="194"/>
      <c r="DE79" s="194"/>
      <c r="DF79" s="194"/>
      <c r="DG79" s="194"/>
      <c r="DH79" s="194"/>
      <c r="DI79" s="194"/>
      <c r="DJ79" s="194"/>
      <c r="DK79" s="194"/>
      <c r="DL79" s="194"/>
      <c r="DM79" s="194"/>
      <c r="DN79" s="194"/>
      <c r="DO79" s="194"/>
      <c r="DP79" s="194"/>
      <c r="DQ79" s="182"/>
      <c r="DR79" s="140"/>
      <c r="DS79" s="194"/>
      <c r="DT79" s="194"/>
      <c r="DU79" s="194"/>
      <c r="DV79" s="194"/>
      <c r="DW79" s="194"/>
      <c r="DX79" s="194"/>
      <c r="DY79" s="194"/>
      <c r="DZ79" s="194"/>
      <c r="EA79" s="194"/>
      <c r="EB79" s="194"/>
      <c r="EC79" s="194"/>
      <c r="ED79" s="194"/>
      <c r="EE79" s="184"/>
      <c r="EF79" s="42"/>
      <c r="EG79" s="324"/>
      <c r="EH79" s="43"/>
    </row>
    <row r="80" spans="1:138" s="12" customFormat="1" ht="88.15" customHeight="1" x14ac:dyDescent="0.2">
      <c r="A80" s="291"/>
      <c r="B80" s="291"/>
      <c r="C80" s="485"/>
      <c r="D80" s="338"/>
      <c r="E80" s="338"/>
      <c r="F80" s="338"/>
      <c r="G80" s="338"/>
      <c r="H80" s="338"/>
      <c r="I80" s="291"/>
      <c r="J80" s="291"/>
      <c r="K80" s="291"/>
      <c r="L80" s="291"/>
      <c r="M80" s="291"/>
      <c r="N80" s="291"/>
      <c r="O80" s="291"/>
      <c r="P80" s="294"/>
      <c r="Q80" s="297"/>
      <c r="R80" s="297"/>
      <c r="S80" s="297"/>
      <c r="T80" s="297"/>
      <c r="U80" s="297"/>
      <c r="V80" s="297"/>
      <c r="W80" s="297"/>
      <c r="X80" s="297"/>
      <c r="Y80" s="297"/>
      <c r="Z80" s="297"/>
      <c r="AA80" s="297"/>
      <c r="AB80" s="297"/>
      <c r="AC80" s="297"/>
      <c r="AD80" s="503"/>
      <c r="AE80" s="315"/>
      <c r="AF80" s="489"/>
      <c r="AG80" s="107" t="s">
        <v>230</v>
      </c>
      <c r="AH80" s="201">
        <v>0.3</v>
      </c>
      <c r="AI80" s="200">
        <f>AH81*AI81</f>
        <v>0.5</v>
      </c>
      <c r="AJ80" s="258">
        <f>AH81*AJ81</f>
        <v>0</v>
      </c>
      <c r="AK80" s="257">
        <f>SUM(AH81*AK81)</f>
        <v>0.5</v>
      </c>
      <c r="AL80" s="202">
        <f>SUM(AH81*AL81)</f>
        <v>0</v>
      </c>
      <c r="AM80" s="202">
        <f t="shared" si="12"/>
        <v>1</v>
      </c>
      <c r="AN80" s="499"/>
      <c r="AO80" s="153" t="s">
        <v>301</v>
      </c>
      <c r="AP80" s="196" t="s">
        <v>240</v>
      </c>
      <c r="AQ80" s="350"/>
      <c r="AR80" s="294"/>
      <c r="AS80" s="294"/>
      <c r="AT80" s="493"/>
      <c r="AU80" s="294"/>
      <c r="AV80" s="73"/>
      <c r="AW80" s="296" t="s">
        <v>1</v>
      </c>
      <c r="AX80" s="296" t="s">
        <v>2</v>
      </c>
      <c r="AY80" s="296">
        <v>91123</v>
      </c>
      <c r="AZ80" s="296" t="s">
        <v>5</v>
      </c>
      <c r="BA80" s="348"/>
      <c r="BB80" s="348"/>
      <c r="BC80" s="348"/>
      <c r="BD80" s="348"/>
      <c r="BE80" s="348"/>
      <c r="BF80" s="348"/>
      <c r="BG80" s="348"/>
      <c r="BH80" s="348"/>
      <c r="BI80" s="348"/>
      <c r="BJ80" s="348"/>
      <c r="BK80" s="348"/>
      <c r="BL80" s="348"/>
      <c r="BM80" s="356">
        <f>SUM(BA80:BL81)</f>
        <v>0</v>
      </c>
      <c r="BN80" s="138"/>
      <c r="BO80" s="187"/>
      <c r="BP80" s="187"/>
      <c r="BQ80" s="187"/>
      <c r="BR80" s="187"/>
      <c r="BS80" s="187"/>
      <c r="BT80" s="187"/>
      <c r="BU80" s="187"/>
      <c r="BV80" s="187"/>
      <c r="BW80" s="187"/>
      <c r="BX80" s="187"/>
      <c r="BY80" s="138"/>
      <c r="BZ80" s="138"/>
      <c r="CA80" s="178"/>
      <c r="CB80" s="138"/>
      <c r="CC80" s="86"/>
      <c r="CD80" s="86"/>
      <c r="CE80" s="86"/>
      <c r="CF80" s="86"/>
      <c r="CG80" s="86"/>
      <c r="CH80" s="86"/>
      <c r="CI80" s="86"/>
      <c r="CJ80" s="86"/>
      <c r="CK80" s="86"/>
      <c r="CL80" s="86"/>
      <c r="CM80" s="86"/>
      <c r="CN80" s="86"/>
      <c r="CO80" s="144"/>
      <c r="CP80" s="86"/>
      <c r="CQ80" s="86"/>
      <c r="CR80" s="86"/>
      <c r="CS80" s="86"/>
      <c r="CT80" s="86"/>
      <c r="CU80" s="86"/>
      <c r="CV80" s="86"/>
      <c r="CW80" s="86"/>
      <c r="CX80" s="86"/>
      <c r="CY80" s="86"/>
      <c r="CZ80" s="86"/>
      <c r="DA80" s="86"/>
      <c r="DB80" s="86"/>
      <c r="DC80" s="139"/>
      <c r="DD80" s="86"/>
      <c r="DE80" s="86"/>
      <c r="DF80" s="86"/>
      <c r="DG80" s="86"/>
      <c r="DH80" s="86"/>
      <c r="DI80" s="86"/>
      <c r="DJ80" s="86"/>
      <c r="DK80" s="86"/>
      <c r="DL80" s="86"/>
      <c r="DM80" s="86"/>
      <c r="DN80" s="86"/>
      <c r="DO80" s="86"/>
      <c r="DP80" s="86"/>
      <c r="DQ80" s="182"/>
      <c r="DR80" s="140"/>
      <c r="DS80" s="86"/>
      <c r="DT80" s="86"/>
      <c r="DU80" s="86"/>
      <c r="DV80" s="86"/>
      <c r="DW80" s="86"/>
      <c r="DX80" s="86"/>
      <c r="DY80" s="86"/>
      <c r="DZ80" s="86"/>
      <c r="EA80" s="86"/>
      <c r="EB80" s="86"/>
      <c r="EC80" s="86"/>
      <c r="ED80" s="86"/>
      <c r="EE80" s="184"/>
      <c r="EF80" s="86"/>
      <c r="EG80" s="324"/>
      <c r="EH80" s="86"/>
    </row>
    <row r="81" spans="1:139" s="12" customFormat="1" ht="51" customHeight="1" x14ac:dyDescent="0.2">
      <c r="A81" s="291"/>
      <c r="B81" s="291"/>
      <c r="C81" s="485"/>
      <c r="D81" s="338"/>
      <c r="E81" s="338"/>
      <c r="F81" s="338"/>
      <c r="G81" s="338"/>
      <c r="H81" s="338"/>
      <c r="I81" s="291"/>
      <c r="J81" s="291"/>
      <c r="K81" s="291"/>
      <c r="L81" s="291"/>
      <c r="M81" s="291"/>
      <c r="N81" s="291"/>
      <c r="O81" s="291"/>
      <c r="P81" s="294"/>
      <c r="Q81" s="297"/>
      <c r="R81" s="297"/>
      <c r="S81" s="297"/>
      <c r="T81" s="297"/>
      <c r="U81" s="297"/>
      <c r="V81" s="297"/>
      <c r="W81" s="297"/>
      <c r="X81" s="297"/>
      <c r="Y81" s="297"/>
      <c r="Z81" s="297"/>
      <c r="AA81" s="297"/>
      <c r="AB81" s="297"/>
      <c r="AC81" s="297"/>
      <c r="AD81" s="503"/>
      <c r="AE81" s="315"/>
      <c r="AF81" s="489"/>
      <c r="AG81" s="351" t="s">
        <v>243</v>
      </c>
      <c r="AH81" s="354">
        <v>1</v>
      </c>
      <c r="AI81" s="355">
        <v>0.5</v>
      </c>
      <c r="AJ81" s="497">
        <f>SUM(AH84*AJ84)+(AH85*AJ85)+(AH86*AJ86)</f>
        <v>0</v>
      </c>
      <c r="AK81" s="498">
        <v>0.5</v>
      </c>
      <c r="AL81" s="497">
        <f>SUM(AH84*AL84)+(AH85*AL85)+(AH86*AL86)</f>
        <v>0</v>
      </c>
      <c r="AM81" s="497">
        <f>SUM(AI81:AL83)</f>
        <v>1</v>
      </c>
      <c r="AN81" s="499"/>
      <c r="AO81" s="335" t="s">
        <v>272</v>
      </c>
      <c r="AP81" s="345" t="s">
        <v>242</v>
      </c>
      <c r="AQ81" s="350"/>
      <c r="AR81" s="294"/>
      <c r="AS81" s="294"/>
      <c r="AT81" s="493"/>
      <c r="AU81" s="294"/>
      <c r="AV81" s="222"/>
      <c r="AW81" s="297"/>
      <c r="AX81" s="297"/>
      <c r="AY81" s="297"/>
      <c r="AZ81" s="297"/>
      <c r="BA81" s="349"/>
      <c r="BB81" s="349"/>
      <c r="BC81" s="349"/>
      <c r="BD81" s="349"/>
      <c r="BE81" s="349"/>
      <c r="BF81" s="349"/>
      <c r="BG81" s="349"/>
      <c r="BH81" s="349"/>
      <c r="BI81" s="349"/>
      <c r="BJ81" s="349"/>
      <c r="BK81" s="349"/>
      <c r="BL81" s="349"/>
      <c r="BM81" s="357"/>
      <c r="BN81" s="186"/>
      <c r="BO81" s="187"/>
      <c r="BP81" s="187"/>
      <c r="BQ81" s="187"/>
      <c r="BR81" s="187"/>
      <c r="BS81" s="187"/>
      <c r="BT81" s="187"/>
      <c r="BU81" s="187"/>
      <c r="BV81" s="187"/>
      <c r="BW81" s="187"/>
      <c r="BX81" s="187"/>
      <c r="BY81" s="186"/>
      <c r="BZ81" s="138"/>
      <c r="CA81" s="178"/>
      <c r="CB81" s="186"/>
      <c r="CC81" s="91"/>
      <c r="CD81" s="91"/>
      <c r="CE81" s="91"/>
      <c r="CF81" s="91"/>
      <c r="CG81" s="91"/>
      <c r="CH81" s="91"/>
      <c r="CI81" s="91"/>
      <c r="CJ81" s="91"/>
      <c r="CK81" s="91"/>
      <c r="CL81" s="91"/>
      <c r="CM81" s="91"/>
      <c r="CN81" s="91"/>
      <c r="CO81" s="233"/>
      <c r="CP81" s="91"/>
      <c r="CQ81" s="91"/>
      <c r="CR81" s="91"/>
      <c r="CS81" s="91"/>
      <c r="CT81" s="91"/>
      <c r="CU81" s="91"/>
      <c r="CV81" s="91"/>
      <c r="CW81" s="91"/>
      <c r="CX81" s="91"/>
      <c r="CY81" s="91"/>
      <c r="CZ81" s="91"/>
      <c r="DA81" s="91"/>
      <c r="DB81" s="91"/>
      <c r="DC81" s="181"/>
      <c r="DD81" s="91"/>
      <c r="DE81" s="91"/>
      <c r="DF81" s="91"/>
      <c r="DG81" s="91"/>
      <c r="DH81" s="91"/>
      <c r="DI81" s="91"/>
      <c r="DJ81" s="91"/>
      <c r="DK81" s="91"/>
      <c r="DL81" s="91"/>
      <c r="DM81" s="91"/>
      <c r="DN81" s="91"/>
      <c r="DO81" s="91"/>
      <c r="DP81" s="91"/>
      <c r="DQ81" s="183"/>
      <c r="DR81" s="234"/>
      <c r="DS81" s="91"/>
      <c r="DT81" s="91"/>
      <c r="DU81" s="91"/>
      <c r="DV81" s="91"/>
      <c r="DW81" s="91"/>
      <c r="DX81" s="91"/>
      <c r="DY81" s="91"/>
      <c r="DZ81" s="91"/>
      <c r="EA81" s="91"/>
      <c r="EB81" s="91"/>
      <c r="EC81" s="91"/>
      <c r="ED81" s="91"/>
      <c r="EE81" s="235"/>
      <c r="EF81" s="91"/>
      <c r="EG81" s="324"/>
      <c r="EH81" s="91"/>
    </row>
    <row r="82" spans="1:139" s="12" customFormat="1" ht="37.5" customHeight="1" x14ac:dyDescent="0.2">
      <c r="A82" s="291"/>
      <c r="B82" s="291"/>
      <c r="C82" s="485"/>
      <c r="D82" s="338"/>
      <c r="E82" s="338"/>
      <c r="F82" s="338"/>
      <c r="G82" s="338"/>
      <c r="H82" s="338"/>
      <c r="I82" s="157"/>
      <c r="J82" s="157"/>
      <c r="K82" s="157"/>
      <c r="L82" s="157"/>
      <c r="M82" s="157"/>
      <c r="N82" s="157"/>
      <c r="O82" s="291"/>
      <c r="P82" s="294"/>
      <c r="Q82" s="297"/>
      <c r="R82" s="297"/>
      <c r="S82" s="297"/>
      <c r="T82" s="297"/>
      <c r="U82" s="297"/>
      <c r="V82" s="297"/>
      <c r="W82" s="297"/>
      <c r="X82" s="297"/>
      <c r="Y82" s="297"/>
      <c r="Z82" s="297"/>
      <c r="AA82" s="297"/>
      <c r="AB82" s="297"/>
      <c r="AC82" s="297"/>
      <c r="AD82" s="503"/>
      <c r="AE82" s="315"/>
      <c r="AF82" s="489"/>
      <c r="AG82" s="352"/>
      <c r="AH82" s="354"/>
      <c r="AI82" s="355"/>
      <c r="AJ82" s="497"/>
      <c r="AK82" s="498"/>
      <c r="AL82" s="497"/>
      <c r="AM82" s="497"/>
      <c r="AN82" s="499"/>
      <c r="AO82" s="335"/>
      <c r="AP82" s="345"/>
      <c r="AQ82" s="350"/>
      <c r="AR82" s="294"/>
      <c r="AS82" s="294"/>
      <c r="AT82" s="493"/>
      <c r="AU82" s="197"/>
      <c r="AV82" s="146"/>
      <c r="AW82" s="196"/>
      <c r="AX82" s="196"/>
      <c r="AY82" s="196"/>
      <c r="AZ82" s="196"/>
      <c r="BA82" s="223"/>
      <c r="BB82" s="223"/>
      <c r="BC82" s="223"/>
      <c r="BD82" s="223"/>
      <c r="BE82" s="223"/>
      <c r="BF82" s="223"/>
      <c r="BG82" s="223"/>
      <c r="BH82" s="223"/>
      <c r="BI82" s="223"/>
      <c r="BJ82" s="223"/>
      <c r="BK82" s="223"/>
      <c r="BL82" s="223"/>
      <c r="BM82" s="203"/>
      <c r="BN82" s="138"/>
      <c r="BO82" s="137"/>
      <c r="BP82" s="137"/>
      <c r="BQ82" s="137"/>
      <c r="BR82" s="137"/>
      <c r="BS82" s="137"/>
      <c r="BT82" s="137"/>
      <c r="BU82" s="137"/>
      <c r="BV82" s="137"/>
      <c r="BW82" s="137"/>
      <c r="BX82" s="137"/>
      <c r="BY82" s="138"/>
      <c r="BZ82" s="138"/>
      <c r="CA82" s="178"/>
      <c r="CB82" s="146"/>
      <c r="CC82" s="146"/>
      <c r="CD82" s="146"/>
      <c r="CE82" s="146"/>
      <c r="CF82" s="146"/>
      <c r="CG82" s="146"/>
      <c r="CH82" s="146"/>
      <c r="CI82" s="146"/>
      <c r="CJ82" s="146"/>
      <c r="CK82" s="146"/>
      <c r="CL82" s="146"/>
      <c r="CM82" s="146"/>
      <c r="CN82" s="146"/>
      <c r="CO82" s="243"/>
      <c r="CP82" s="146"/>
      <c r="CQ82" s="146"/>
      <c r="CR82" s="146"/>
      <c r="CS82" s="146"/>
      <c r="CT82" s="146"/>
      <c r="CU82" s="146"/>
      <c r="CV82" s="146"/>
      <c r="CW82" s="146"/>
      <c r="CX82" s="146"/>
      <c r="CY82" s="146"/>
      <c r="CZ82" s="146"/>
      <c r="DA82" s="146"/>
      <c r="DB82" s="146"/>
      <c r="DC82" s="242"/>
      <c r="DD82" s="146"/>
      <c r="DE82" s="146"/>
      <c r="DF82" s="146"/>
      <c r="DG82" s="146"/>
      <c r="DH82" s="146"/>
      <c r="DI82" s="146"/>
      <c r="DJ82" s="146"/>
      <c r="DK82" s="146"/>
      <c r="DL82" s="146"/>
      <c r="DM82" s="146"/>
      <c r="DN82" s="146"/>
      <c r="DO82" s="146"/>
      <c r="DP82" s="146"/>
      <c r="DQ82" s="241"/>
      <c r="DR82" s="146"/>
      <c r="DS82" s="146"/>
      <c r="DT82" s="146"/>
      <c r="DU82" s="146"/>
      <c r="DV82" s="146"/>
      <c r="DW82" s="146"/>
      <c r="DX82" s="146"/>
      <c r="DY82" s="146"/>
      <c r="DZ82" s="146"/>
      <c r="EA82" s="146"/>
      <c r="EB82" s="146"/>
      <c r="EC82" s="146"/>
      <c r="ED82" s="146"/>
      <c r="EE82" s="240"/>
      <c r="EF82" s="146"/>
      <c r="EG82" s="324"/>
      <c r="EH82" s="146"/>
    </row>
    <row r="83" spans="1:139" s="12" customFormat="1" ht="66" customHeight="1" x14ac:dyDescent="0.2">
      <c r="A83" s="291"/>
      <c r="B83" s="291"/>
      <c r="C83" s="485"/>
      <c r="D83" s="338"/>
      <c r="E83" s="338"/>
      <c r="F83" s="338"/>
      <c r="G83" s="338"/>
      <c r="H83" s="338"/>
      <c r="I83" s="157"/>
      <c r="J83" s="157"/>
      <c r="K83" s="157"/>
      <c r="L83" s="157"/>
      <c r="M83" s="157"/>
      <c r="N83" s="157"/>
      <c r="O83" s="291"/>
      <c r="P83" s="294"/>
      <c r="Q83" s="297"/>
      <c r="R83" s="297"/>
      <c r="S83" s="297"/>
      <c r="T83" s="297"/>
      <c r="U83" s="297"/>
      <c r="V83" s="297"/>
      <c r="W83" s="297"/>
      <c r="X83" s="297"/>
      <c r="Y83" s="297"/>
      <c r="Z83" s="297"/>
      <c r="AA83" s="297"/>
      <c r="AB83" s="297"/>
      <c r="AC83" s="297"/>
      <c r="AD83" s="503"/>
      <c r="AE83" s="316"/>
      <c r="AF83" s="501"/>
      <c r="AG83" s="353"/>
      <c r="AH83" s="354"/>
      <c r="AI83" s="355"/>
      <c r="AJ83" s="497"/>
      <c r="AK83" s="498"/>
      <c r="AL83" s="497"/>
      <c r="AM83" s="497"/>
      <c r="AN83" s="499"/>
      <c r="AO83" s="335"/>
      <c r="AP83" s="345"/>
      <c r="AQ83" s="350"/>
      <c r="AR83" s="295"/>
      <c r="AS83" s="295"/>
      <c r="AT83" s="494"/>
      <c r="AU83" s="197"/>
      <c r="AV83" s="146"/>
      <c r="AW83" s="196"/>
      <c r="AX83" s="196"/>
      <c r="AY83" s="196"/>
      <c r="AZ83" s="196"/>
      <c r="BA83" s="223"/>
      <c r="BB83" s="223"/>
      <c r="BC83" s="223"/>
      <c r="BD83" s="223"/>
      <c r="BE83" s="223"/>
      <c r="BF83" s="223"/>
      <c r="BG83" s="223"/>
      <c r="BH83" s="223"/>
      <c r="BI83" s="223"/>
      <c r="BJ83" s="223"/>
      <c r="BK83" s="223"/>
      <c r="BL83" s="223"/>
      <c r="BM83" s="203"/>
      <c r="BN83" s="138"/>
      <c r="BO83" s="137"/>
      <c r="BP83" s="137"/>
      <c r="BQ83" s="137"/>
      <c r="BR83" s="137"/>
      <c r="BS83" s="137"/>
      <c r="BT83" s="137"/>
      <c r="BU83" s="137"/>
      <c r="BV83" s="137"/>
      <c r="BW83" s="137"/>
      <c r="BX83" s="137"/>
      <c r="BY83" s="138"/>
      <c r="BZ83" s="138"/>
      <c r="CA83" s="178"/>
      <c r="CB83" s="146"/>
      <c r="CC83" s="146"/>
      <c r="CD83" s="146"/>
      <c r="CE83" s="146"/>
      <c r="CF83" s="146"/>
      <c r="CG83" s="146"/>
      <c r="CH83" s="146"/>
      <c r="CI83" s="146"/>
      <c r="CJ83" s="146"/>
      <c r="CK83" s="146"/>
      <c r="CL83" s="146"/>
      <c r="CM83" s="146"/>
      <c r="CN83" s="146"/>
      <c r="CO83" s="243"/>
      <c r="CP83" s="146"/>
      <c r="CQ83" s="146"/>
      <c r="CR83" s="146"/>
      <c r="CS83" s="146"/>
      <c r="CT83" s="146"/>
      <c r="CU83" s="146"/>
      <c r="CV83" s="146"/>
      <c r="CW83" s="146"/>
      <c r="CX83" s="146"/>
      <c r="CY83" s="146"/>
      <c r="CZ83" s="146"/>
      <c r="DA83" s="146"/>
      <c r="DB83" s="146"/>
      <c r="DC83" s="242"/>
      <c r="DD83" s="146"/>
      <c r="DE83" s="146"/>
      <c r="DF83" s="146"/>
      <c r="DG83" s="146"/>
      <c r="DH83" s="146"/>
      <c r="DI83" s="146"/>
      <c r="DJ83" s="146"/>
      <c r="DK83" s="146"/>
      <c r="DL83" s="146"/>
      <c r="DM83" s="146"/>
      <c r="DN83" s="146"/>
      <c r="DO83" s="146"/>
      <c r="DP83" s="146"/>
      <c r="DQ83" s="241"/>
      <c r="DR83" s="146"/>
      <c r="DS83" s="146"/>
      <c r="DT83" s="146"/>
      <c r="DU83" s="146"/>
      <c r="DV83" s="146"/>
      <c r="DW83" s="146"/>
      <c r="DX83" s="146"/>
      <c r="DY83" s="146"/>
      <c r="DZ83" s="146"/>
      <c r="EA83" s="146"/>
      <c r="EB83" s="146"/>
      <c r="EC83" s="146"/>
      <c r="ED83" s="146"/>
      <c r="EE83" s="240"/>
      <c r="EF83" s="146"/>
      <c r="EG83" s="325"/>
      <c r="EH83" s="146"/>
    </row>
    <row r="84" spans="1:139" s="12" customFormat="1" ht="65.099999999999994" customHeight="1" x14ac:dyDescent="0.25">
      <c r="A84" s="228"/>
      <c r="B84" s="228"/>
      <c r="C84" s="229"/>
      <c r="D84" s="230"/>
      <c r="E84" s="230"/>
      <c r="F84" s="224"/>
      <c r="G84" s="224"/>
      <c r="H84" s="224"/>
      <c r="I84" s="224"/>
      <c r="J84" s="224"/>
      <c r="K84" s="225"/>
      <c r="L84" s="225"/>
      <c r="M84" s="225"/>
      <c r="N84" s="224"/>
      <c r="O84" s="224"/>
      <c r="P84" s="224"/>
      <c r="Q84" s="224"/>
      <c r="R84" s="224"/>
      <c r="S84" s="224"/>
      <c r="T84" s="224"/>
      <c r="U84" s="226"/>
      <c r="V84" s="225"/>
      <c r="W84" s="225"/>
      <c r="X84" s="225"/>
      <c r="Y84" s="225"/>
      <c r="Z84" s="225"/>
      <c r="AA84" s="225"/>
      <c r="AB84" s="225"/>
      <c r="AC84" s="225"/>
      <c r="AD84" s="227"/>
      <c r="AE84" s="231">
        <f>AVERAGE(AE15:AE81)</f>
        <v>9.6864000000000006E-2</v>
      </c>
      <c r="AF84" s="231">
        <f>AVERAGE(AF15:AF81)</f>
        <v>0.45874760000000003</v>
      </c>
      <c r="AG84" s="208"/>
      <c r="AH84" s="209"/>
      <c r="AI84" s="210"/>
      <c r="AJ84" s="210"/>
      <c r="AK84" s="269"/>
      <c r="AL84" s="209"/>
      <c r="AM84" s="211"/>
      <c r="AN84" s="210"/>
      <c r="AO84" s="209"/>
      <c r="AP84" s="212"/>
      <c r="AQ84" s="213"/>
      <c r="AR84" s="214"/>
      <c r="AS84" s="163"/>
      <c r="AT84" s="214"/>
      <c r="AU84" s="164"/>
      <c r="AV84" s="214"/>
      <c r="AW84" s="212" t="s">
        <v>1</v>
      </c>
      <c r="AX84" s="212" t="s">
        <v>2</v>
      </c>
      <c r="AY84" s="212">
        <v>91123</v>
      </c>
      <c r="AZ84" s="212" t="s">
        <v>5</v>
      </c>
      <c r="BA84" s="208"/>
      <c r="BB84" s="208"/>
      <c r="BC84" s="208"/>
      <c r="BD84" s="208"/>
      <c r="BE84" s="208"/>
      <c r="BF84" s="208"/>
      <c r="BG84" s="208"/>
      <c r="BH84" s="208"/>
      <c r="BI84" s="208"/>
      <c r="BJ84" s="208"/>
      <c r="BK84" s="208"/>
      <c r="BL84" s="208"/>
      <c r="BM84" s="208"/>
      <c r="BN84" s="215"/>
      <c r="BO84" s="215">
        <f t="shared" ref="BO84:BX84" si="13">SUM(BO15:BO81)</f>
        <v>0</v>
      </c>
      <c r="BP84" s="215">
        <f t="shared" si="13"/>
        <v>0</v>
      </c>
      <c r="BQ84" s="215">
        <f t="shared" si="13"/>
        <v>0</v>
      </c>
      <c r="BR84" s="215">
        <f t="shared" si="13"/>
        <v>0</v>
      </c>
      <c r="BS84" s="215">
        <f t="shared" si="13"/>
        <v>0</v>
      </c>
      <c r="BT84" s="215">
        <f t="shared" si="13"/>
        <v>0</v>
      </c>
      <c r="BU84" s="215">
        <f t="shared" si="13"/>
        <v>0</v>
      </c>
      <c r="BV84" s="215">
        <f t="shared" si="13"/>
        <v>0</v>
      </c>
      <c r="BW84" s="215">
        <f t="shared" si="13"/>
        <v>0</v>
      </c>
      <c r="BX84" s="215">
        <f t="shared" si="13"/>
        <v>0</v>
      </c>
      <c r="BY84" s="215"/>
      <c r="BZ84" s="215"/>
      <c r="CA84" s="232">
        <f>SUM(CA15:CA83)</f>
        <v>7824021009</v>
      </c>
      <c r="CB84" s="217"/>
      <c r="CC84" s="216"/>
      <c r="CD84" s="216"/>
      <c r="CE84" s="216"/>
      <c r="CF84" s="216"/>
      <c r="CG84" s="216"/>
      <c r="CH84" s="218"/>
      <c r="CI84" s="216"/>
      <c r="CJ84" s="216"/>
      <c r="CK84" s="216"/>
      <c r="CL84" s="216"/>
      <c r="CM84" s="218"/>
      <c r="CN84" s="236"/>
      <c r="CO84" s="237">
        <f>SUM(CO15:CO81)</f>
        <v>10925140308</v>
      </c>
      <c r="CP84" s="214"/>
      <c r="CQ84" s="215"/>
      <c r="CR84" s="215"/>
      <c r="CS84" s="215"/>
      <c r="CT84" s="215"/>
      <c r="CU84" s="215"/>
      <c r="CV84" s="215"/>
      <c r="CW84" s="215"/>
      <c r="CX84" s="215"/>
      <c r="CY84" s="215"/>
      <c r="CZ84" s="215"/>
      <c r="DA84" s="215"/>
      <c r="DB84" s="215"/>
      <c r="DC84" s="237">
        <f>SUM(DC15:DC81)</f>
        <v>9067354336</v>
      </c>
      <c r="DD84" s="214"/>
      <c r="DE84" s="215"/>
      <c r="DF84" s="215"/>
      <c r="DG84" s="215"/>
      <c r="DH84" s="215"/>
      <c r="DI84" s="215"/>
      <c r="DJ84" s="215"/>
      <c r="DK84" s="215"/>
      <c r="DL84" s="215"/>
      <c r="DM84" s="215"/>
      <c r="DN84" s="215"/>
      <c r="DO84" s="215"/>
      <c r="DP84" s="215"/>
      <c r="DQ84" s="237">
        <f>SUM(DQ15:DQ81)</f>
        <v>5116897143</v>
      </c>
      <c r="DR84" s="214"/>
      <c r="DS84" s="215"/>
      <c r="DT84" s="215"/>
      <c r="DU84" s="215"/>
      <c r="DV84" s="215"/>
      <c r="DW84" s="215"/>
      <c r="DX84" s="215"/>
      <c r="DY84" s="215"/>
      <c r="DZ84" s="215"/>
      <c r="EA84" s="215"/>
      <c r="EB84" s="215"/>
      <c r="EC84" s="215"/>
      <c r="ED84" s="215"/>
      <c r="EE84" s="238">
        <f>SUM(EE15:EE81)</f>
        <v>5116897143</v>
      </c>
      <c r="EF84" s="219"/>
      <c r="EG84" s="220"/>
      <c r="EH84" s="221"/>
      <c r="EI84" s="214"/>
    </row>
    <row r="85" spans="1:139" s="12" customFormat="1" ht="45.75" customHeight="1" x14ac:dyDescent="0.25">
      <c r="A85" s="16"/>
      <c r="B85" s="16"/>
      <c r="C85" s="16"/>
      <c r="D85" s="16"/>
      <c r="E85" s="16"/>
      <c r="F85" s="16"/>
      <c r="G85" s="16"/>
      <c r="H85" s="16"/>
      <c r="I85" s="16"/>
      <c r="J85" s="16"/>
      <c r="K85" s="17"/>
      <c r="L85" s="17"/>
      <c r="M85" s="17"/>
      <c r="N85" s="16"/>
      <c r="O85" s="16"/>
      <c r="P85" s="16"/>
      <c r="Q85" s="16"/>
      <c r="R85" s="16"/>
      <c r="S85" s="16"/>
      <c r="T85" s="16"/>
      <c r="U85" s="18"/>
      <c r="V85" s="17"/>
      <c r="W85" s="17"/>
      <c r="X85" s="17"/>
      <c r="Y85" s="17"/>
      <c r="Z85" s="17"/>
      <c r="AA85" s="17"/>
      <c r="AB85" s="17"/>
      <c r="AC85" s="17"/>
      <c r="AD85" s="19"/>
      <c r="AE85" s="20"/>
      <c r="AF85" s="20"/>
      <c r="AG85" s="14"/>
      <c r="AH85" s="20"/>
      <c r="AI85" s="129"/>
      <c r="AJ85" s="171"/>
      <c r="AK85" s="270"/>
      <c r="AL85" s="21"/>
      <c r="AM85" s="22"/>
      <c r="AN85" s="17"/>
      <c r="AO85" s="14"/>
      <c r="AP85" s="205"/>
      <c r="AQ85" s="162"/>
      <c r="AS85" s="163"/>
      <c r="AU85" s="164"/>
      <c r="AW85" s="158"/>
      <c r="AX85" s="158"/>
      <c r="AY85" s="158"/>
      <c r="AZ85" s="158"/>
      <c r="BA85" s="158"/>
      <c r="BB85" s="158"/>
      <c r="BC85" s="158"/>
      <c r="BD85" s="158"/>
      <c r="BE85" s="158"/>
      <c r="BF85" s="158"/>
      <c r="BG85" s="158"/>
      <c r="BH85" s="158"/>
      <c r="BI85" s="158"/>
      <c r="BJ85" s="158"/>
      <c r="BK85" s="158"/>
      <c r="BL85" s="158"/>
      <c r="BM85" s="161"/>
      <c r="BN85" s="165"/>
      <c r="BO85" s="166"/>
      <c r="BP85" s="166"/>
      <c r="BQ85" s="166"/>
      <c r="BR85" s="166"/>
      <c r="BS85" s="166"/>
      <c r="BT85" s="166"/>
      <c r="BU85" s="166"/>
      <c r="BV85" s="166"/>
      <c r="BW85" s="166"/>
      <c r="BX85" s="166"/>
      <c r="BY85" s="166"/>
      <c r="BZ85" s="166"/>
      <c r="CA85" s="172">
        <v>6923592439</v>
      </c>
      <c r="CB85" s="173"/>
      <c r="CC85" s="174"/>
      <c r="CD85" s="174"/>
      <c r="CE85" s="174"/>
      <c r="CF85" s="174"/>
      <c r="CG85" s="174"/>
      <c r="CH85" s="174"/>
      <c r="CI85" s="174"/>
      <c r="CJ85" s="174"/>
      <c r="CK85" s="174"/>
      <c r="CL85" s="174"/>
      <c r="CM85" s="174"/>
      <c r="CN85" s="174"/>
      <c r="CO85" s="172">
        <v>8343572529</v>
      </c>
      <c r="CP85" s="167"/>
      <c r="CQ85" s="166"/>
      <c r="CR85" s="166"/>
      <c r="CS85" s="166"/>
      <c r="CT85" s="166"/>
      <c r="CU85" s="166"/>
      <c r="CV85" s="166"/>
      <c r="CW85" s="166"/>
      <c r="CX85" s="166"/>
      <c r="CY85" s="166"/>
      <c r="CZ85" s="166"/>
      <c r="DA85" s="166"/>
      <c r="DB85" s="166"/>
      <c r="DC85" s="172">
        <v>5754274684</v>
      </c>
      <c r="DD85" s="167"/>
      <c r="DE85" s="166"/>
      <c r="DF85" s="166"/>
      <c r="DG85" s="166"/>
      <c r="DH85" s="166"/>
      <c r="DI85" s="166"/>
      <c r="DJ85" s="166"/>
      <c r="DK85" s="166"/>
      <c r="DL85" s="166"/>
      <c r="DM85" s="166"/>
      <c r="DN85" s="166"/>
      <c r="DO85" s="166"/>
      <c r="DP85" s="166"/>
      <c r="DQ85" s="172">
        <v>3247403772</v>
      </c>
      <c r="DR85" s="167"/>
      <c r="DS85" s="166"/>
      <c r="DT85" s="166"/>
      <c r="DU85" s="166"/>
      <c r="DV85" s="166"/>
      <c r="DW85" s="166"/>
      <c r="DX85" s="166"/>
      <c r="DY85" s="166"/>
      <c r="DZ85" s="166"/>
      <c r="EA85" s="166"/>
      <c r="EB85" s="166"/>
      <c r="EC85" s="166"/>
      <c r="ED85" s="166"/>
      <c r="EE85" s="172">
        <v>3247403772</v>
      </c>
      <c r="EF85" s="168"/>
      <c r="EG85" s="169"/>
      <c r="EH85" s="170"/>
    </row>
    <row r="86" spans="1:139" s="12" customFormat="1" ht="27.75" customHeight="1" x14ac:dyDescent="0.2">
      <c r="A86" s="16"/>
      <c r="B86" s="16"/>
      <c r="C86" s="16"/>
      <c r="D86" s="16"/>
      <c r="E86" s="16"/>
      <c r="F86" s="16"/>
      <c r="G86" s="16"/>
      <c r="H86" s="16"/>
      <c r="I86" s="16"/>
      <c r="J86" s="16"/>
      <c r="K86" s="17"/>
      <c r="L86" s="17"/>
      <c r="M86" s="17"/>
      <c r="N86" s="16"/>
      <c r="O86" s="16"/>
      <c r="P86" s="16"/>
      <c r="Q86" s="16"/>
      <c r="R86" s="16"/>
      <c r="S86" s="16"/>
      <c r="T86" s="16"/>
      <c r="U86" s="18"/>
      <c r="V86" s="17"/>
      <c r="W86" s="17"/>
      <c r="X86" s="17"/>
      <c r="Y86" s="17"/>
      <c r="Z86" s="17"/>
      <c r="AA86" s="17"/>
      <c r="AB86" s="17"/>
      <c r="AC86" s="17"/>
      <c r="AD86" s="19"/>
      <c r="AE86" s="20"/>
      <c r="AF86" s="20"/>
      <c r="AG86" s="14"/>
      <c r="AH86" s="20"/>
      <c r="AI86" s="129"/>
      <c r="AJ86" s="171"/>
      <c r="AK86" s="270"/>
      <c r="AL86" s="21"/>
      <c r="AM86" s="22"/>
      <c r="AN86" s="17"/>
      <c r="AO86" s="14"/>
      <c r="AP86" s="17"/>
      <c r="AQ86" s="23"/>
      <c r="AR86" s="14"/>
      <c r="AS86" s="14"/>
      <c r="AT86" s="14"/>
      <c r="AU86" s="77"/>
      <c r="AV86" s="14"/>
      <c r="AW86" s="14"/>
      <c r="AX86" s="14"/>
      <c r="AY86" s="14"/>
      <c r="AZ86" s="14"/>
      <c r="BA86" s="14"/>
      <c r="BB86" s="14"/>
      <c r="BC86" s="14"/>
      <c r="BD86" s="14"/>
      <c r="BE86" s="14"/>
      <c r="BF86" s="14"/>
      <c r="BG86" s="14"/>
      <c r="BH86" s="14"/>
      <c r="BI86" s="14"/>
      <c r="BJ86" s="14"/>
      <c r="BK86" s="14"/>
      <c r="BL86" s="14"/>
      <c r="BM86" s="14"/>
      <c r="BN86" s="81"/>
      <c r="BO86" s="16"/>
      <c r="BP86" s="16"/>
      <c r="BQ86" s="16"/>
      <c r="BR86" s="16"/>
      <c r="BS86" s="16"/>
      <c r="BT86" s="16"/>
      <c r="BU86" s="16"/>
      <c r="BV86" s="16"/>
      <c r="BW86" s="16"/>
      <c r="BX86" s="16"/>
      <c r="BY86" s="16"/>
      <c r="BZ86" s="16"/>
      <c r="CA86" s="175">
        <f>CA84-CA85</f>
        <v>900428570</v>
      </c>
      <c r="CB86" s="176"/>
      <c r="CC86" s="176"/>
      <c r="CD86" s="176"/>
      <c r="CE86" s="176"/>
      <c r="CF86" s="176"/>
      <c r="CG86" s="176"/>
      <c r="CH86" s="176"/>
      <c r="CI86" s="176"/>
      <c r="CJ86" s="176"/>
      <c r="CK86" s="176"/>
      <c r="CL86" s="176"/>
      <c r="CM86" s="176"/>
      <c r="CN86" s="176"/>
      <c r="CO86" s="177">
        <f>CO84-CO85</f>
        <v>2581567779</v>
      </c>
      <c r="CP86" s="16"/>
      <c r="CQ86" s="16"/>
      <c r="CR86" s="16"/>
      <c r="CS86" s="16"/>
      <c r="CT86" s="16"/>
      <c r="CU86" s="16"/>
      <c r="CV86" s="16"/>
      <c r="CW86" s="16"/>
      <c r="CX86" s="16"/>
      <c r="CY86" s="16"/>
      <c r="CZ86" s="16"/>
      <c r="DA86" s="16"/>
      <c r="DB86" s="16"/>
      <c r="DC86" s="177">
        <f>DC84-DC85</f>
        <v>3313079652</v>
      </c>
      <c r="DD86" s="16"/>
      <c r="DE86" s="16"/>
      <c r="DF86" s="16"/>
      <c r="DG86" s="16"/>
      <c r="DH86" s="16"/>
      <c r="DI86" s="16"/>
      <c r="DJ86" s="16"/>
      <c r="DK86" s="16"/>
      <c r="DL86" s="16"/>
      <c r="DM86" s="16"/>
      <c r="DN86" s="16"/>
      <c r="DO86" s="16"/>
      <c r="DP86" s="16"/>
      <c r="DQ86" s="177">
        <f>DQ84-DQ85</f>
        <v>1869493371</v>
      </c>
      <c r="DR86" s="16"/>
      <c r="DS86" s="16"/>
      <c r="DT86" s="16"/>
      <c r="DU86" s="16"/>
      <c r="DV86" s="16"/>
      <c r="DW86" s="16"/>
      <c r="DX86" s="16"/>
      <c r="DY86" s="16"/>
      <c r="DZ86" s="16"/>
      <c r="EA86" s="16"/>
      <c r="EB86" s="16"/>
      <c r="EC86" s="16"/>
      <c r="ED86" s="16"/>
      <c r="EE86" s="177">
        <f>EE84-EE85</f>
        <v>1869493371</v>
      </c>
      <c r="EF86" s="24"/>
      <c r="EG86" s="25"/>
      <c r="EH86" s="23"/>
    </row>
    <row r="87" spans="1:139" s="12" customFormat="1" ht="27.75" customHeight="1" x14ac:dyDescent="0.2">
      <c r="A87" s="1"/>
      <c r="B87" s="1"/>
      <c r="C87" s="1"/>
      <c r="D87" s="1"/>
      <c r="E87" s="1"/>
      <c r="F87" s="1"/>
      <c r="G87" s="1"/>
      <c r="H87" s="1"/>
      <c r="I87" s="1"/>
      <c r="J87" s="1"/>
      <c r="K87" s="26"/>
      <c r="L87" s="26"/>
      <c r="M87" s="26"/>
      <c r="N87" s="1"/>
      <c r="O87" s="1"/>
      <c r="P87" s="1"/>
      <c r="Q87" s="1"/>
      <c r="R87" s="1"/>
      <c r="S87" s="1"/>
      <c r="T87" s="1"/>
      <c r="U87" s="28"/>
      <c r="V87" s="26"/>
      <c r="W87" s="26"/>
      <c r="X87" s="26"/>
      <c r="Y87" s="26"/>
      <c r="Z87" s="26"/>
      <c r="AA87" s="26"/>
      <c r="AB87" s="26"/>
      <c r="AC87" s="26"/>
      <c r="AD87" s="29"/>
      <c r="AE87" s="30"/>
      <c r="AF87" s="30"/>
      <c r="AG87" s="27"/>
      <c r="AH87" s="30"/>
      <c r="AI87" s="122"/>
      <c r="AJ87" s="110"/>
      <c r="AK87" s="267"/>
      <c r="AL87" s="31"/>
      <c r="AM87" s="32"/>
      <c r="AN87" s="26"/>
      <c r="AO87" s="27"/>
      <c r="AP87" s="26"/>
      <c r="AQ87" s="33"/>
      <c r="AR87" s="27"/>
      <c r="AS87" s="27"/>
      <c r="AT87" s="27"/>
      <c r="AU87" s="76"/>
      <c r="AV87" s="27"/>
      <c r="AW87" s="27"/>
      <c r="AX87" s="27"/>
      <c r="AY87" s="27"/>
      <c r="AZ87" s="27"/>
      <c r="BA87" s="27"/>
      <c r="BB87" s="27"/>
      <c r="BC87" s="27"/>
      <c r="BD87" s="27"/>
      <c r="BE87" s="27"/>
      <c r="BF87" s="27"/>
      <c r="BG87" s="27"/>
      <c r="BH87" s="27"/>
      <c r="BI87" s="27"/>
      <c r="BJ87" s="27"/>
      <c r="BK87" s="27"/>
      <c r="BL87" s="27"/>
      <c r="BM87" s="27"/>
      <c r="BN87" s="79"/>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34"/>
      <c r="EG87" s="35"/>
      <c r="EH87" s="33"/>
    </row>
    <row r="88" spans="1:139" s="12" customFormat="1" ht="27.75" customHeight="1" x14ac:dyDescent="0.2">
      <c r="A88" s="1"/>
      <c r="B88" s="1"/>
      <c r="C88" s="1"/>
      <c r="D88" s="1"/>
      <c r="E88" s="1"/>
      <c r="F88" s="1"/>
      <c r="G88" s="1"/>
      <c r="H88" s="1"/>
      <c r="I88" s="1"/>
      <c r="J88" s="1"/>
      <c r="K88" s="26"/>
      <c r="L88" s="26"/>
      <c r="M88" s="26"/>
      <c r="N88" s="1"/>
      <c r="O88" s="1"/>
      <c r="P88" s="1"/>
      <c r="Q88" s="1"/>
      <c r="R88" s="1"/>
      <c r="S88" s="1"/>
      <c r="T88" s="1"/>
      <c r="U88" s="28"/>
      <c r="V88" s="26"/>
      <c r="W88" s="26"/>
      <c r="X88" s="26"/>
      <c r="Y88" s="26"/>
      <c r="Z88" s="26"/>
      <c r="AA88" s="26"/>
      <c r="AB88" s="26"/>
      <c r="AC88" s="26"/>
      <c r="AD88" s="29"/>
      <c r="AE88" s="30"/>
      <c r="AF88" s="30"/>
      <c r="AG88" s="27"/>
      <c r="AH88" s="30"/>
      <c r="AI88" s="122"/>
      <c r="AJ88" s="110"/>
      <c r="AK88" s="267"/>
      <c r="AL88" s="31"/>
      <c r="AM88" s="32"/>
      <c r="AN88" s="26"/>
      <c r="AO88" s="27"/>
      <c r="AP88" s="26"/>
      <c r="AQ88" s="33"/>
      <c r="AR88" s="27"/>
      <c r="AS88" s="27"/>
      <c r="AT88" s="27"/>
      <c r="AU88" s="76"/>
      <c r="AV88" s="27"/>
      <c r="AW88" s="27"/>
      <c r="AX88" s="27"/>
      <c r="AY88" s="27"/>
      <c r="AZ88" s="27"/>
      <c r="BA88" s="27"/>
      <c r="BB88" s="27"/>
      <c r="BC88" s="27"/>
      <c r="BD88" s="27"/>
      <c r="BE88" s="27"/>
      <c r="BF88" s="27"/>
      <c r="BG88" s="27"/>
      <c r="BH88" s="27"/>
      <c r="BI88" s="27"/>
      <c r="BJ88" s="27"/>
      <c r="BK88" s="27"/>
      <c r="BL88" s="27"/>
      <c r="BM88" s="27"/>
      <c r="BN88" s="79"/>
      <c r="BO88" s="1"/>
      <c r="BP88" s="1"/>
      <c r="BQ88" s="1"/>
      <c r="BR88" s="1"/>
      <c r="BS88" s="1"/>
      <c r="BT88" s="1"/>
      <c r="BU88" s="1"/>
      <c r="BV88" s="1"/>
      <c r="BW88" s="1"/>
      <c r="BX88" s="1"/>
      <c r="BY88" s="1"/>
      <c r="BZ88" s="1"/>
      <c r="CA88" s="1"/>
      <c r="CB88" s="1"/>
      <c r="CC88" s="1"/>
      <c r="CD88" s="1"/>
      <c r="CE88" s="1"/>
      <c r="CF88" s="1"/>
      <c r="CG88" s="1"/>
      <c r="CH88" s="189">
        <f>CA86-CO86</f>
        <v>-1681139209</v>
      </c>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34"/>
      <c r="EG88" s="35"/>
      <c r="EH88" s="33"/>
    </row>
    <row r="89" spans="1:139" s="12" customFormat="1" ht="27.75" customHeight="1" x14ac:dyDescent="0.2">
      <c r="A89" s="1"/>
      <c r="B89" s="1"/>
      <c r="C89" s="1"/>
      <c r="D89" s="1"/>
      <c r="E89" s="1"/>
      <c r="F89" s="1"/>
      <c r="G89" s="1"/>
      <c r="H89" s="1"/>
      <c r="I89" s="1"/>
      <c r="J89" s="1"/>
      <c r="K89" s="26"/>
      <c r="L89" s="26"/>
      <c r="M89" s="26"/>
      <c r="N89" s="1"/>
      <c r="O89" s="1"/>
      <c r="P89" s="1"/>
      <c r="Q89" s="1"/>
      <c r="R89" s="1"/>
      <c r="S89" s="1"/>
      <c r="T89" s="1"/>
      <c r="U89" s="28"/>
      <c r="V89" s="26"/>
      <c r="W89" s="26"/>
      <c r="X89" s="26"/>
      <c r="Y89" s="26"/>
      <c r="Z89" s="26"/>
      <c r="AA89" s="26"/>
      <c r="AB89" s="26"/>
      <c r="AC89" s="26"/>
      <c r="AD89" s="29"/>
      <c r="AE89" s="30"/>
      <c r="AF89" s="30"/>
      <c r="AG89" s="27"/>
      <c r="AH89" s="30"/>
      <c r="AI89" s="122"/>
      <c r="AJ89" s="110"/>
      <c r="AK89" s="267"/>
      <c r="AL89" s="31"/>
      <c r="AM89" s="32"/>
      <c r="AN89" s="26"/>
      <c r="AO89" s="27"/>
      <c r="AP89" s="26"/>
      <c r="AQ89" s="33"/>
      <c r="AR89" s="27"/>
      <c r="AS89" s="27"/>
      <c r="AT89" s="27"/>
      <c r="AU89" s="76"/>
      <c r="AV89" s="27"/>
      <c r="AW89" s="27"/>
      <c r="AX89" s="27"/>
      <c r="AY89" s="27"/>
      <c r="AZ89" s="27"/>
      <c r="BA89" s="27"/>
      <c r="BB89" s="27"/>
      <c r="BC89" s="27"/>
      <c r="BD89" s="27"/>
      <c r="BE89" s="27"/>
      <c r="BF89" s="27"/>
      <c r="BG89" s="27"/>
      <c r="BH89" s="27"/>
      <c r="BI89" s="27"/>
      <c r="BJ89" s="27"/>
      <c r="BK89" s="27"/>
      <c r="BL89" s="27"/>
      <c r="BM89" s="27"/>
      <c r="BN89" s="79"/>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34"/>
      <c r="EG89" s="35"/>
      <c r="EH89" s="33"/>
    </row>
    <row r="90" spans="1:139" s="12" customFormat="1" ht="27.75" customHeight="1" x14ac:dyDescent="0.2">
      <c r="A90" s="1"/>
      <c r="B90" s="1"/>
      <c r="C90" s="1"/>
      <c r="D90" s="1"/>
      <c r="E90" s="1"/>
      <c r="F90" s="1"/>
      <c r="G90" s="1"/>
      <c r="H90" s="1"/>
      <c r="I90" s="1"/>
      <c r="J90" s="1"/>
      <c r="K90" s="26"/>
      <c r="L90" s="26"/>
      <c r="M90" s="26"/>
      <c r="N90" s="1"/>
      <c r="O90" s="1"/>
      <c r="P90" s="1"/>
      <c r="Q90" s="1"/>
      <c r="R90" s="1"/>
      <c r="S90" s="1"/>
      <c r="T90" s="1"/>
      <c r="U90" s="28"/>
      <c r="V90" s="26"/>
      <c r="W90" s="26"/>
      <c r="X90" s="26"/>
      <c r="Y90" s="26"/>
      <c r="Z90" s="26"/>
      <c r="AA90" s="26"/>
      <c r="AB90" s="26"/>
      <c r="AC90" s="26"/>
      <c r="AD90" s="29"/>
      <c r="AE90" s="30"/>
      <c r="AF90" s="30"/>
      <c r="AG90" s="27"/>
      <c r="AH90" s="30"/>
      <c r="AI90" s="122"/>
      <c r="AJ90" s="110"/>
      <c r="AK90" s="267"/>
      <c r="AL90" s="31"/>
      <c r="AM90" s="32"/>
      <c r="AN90" s="26"/>
      <c r="AO90" s="27"/>
      <c r="AP90" s="26"/>
      <c r="AQ90" s="33"/>
      <c r="AR90" s="27"/>
      <c r="AS90" s="27"/>
      <c r="AT90" s="27"/>
      <c r="AU90" s="76"/>
      <c r="AV90" s="27"/>
      <c r="AW90" s="27"/>
      <c r="AX90" s="27"/>
      <c r="AY90" s="27"/>
      <c r="AZ90" s="27"/>
      <c r="BA90" s="27"/>
      <c r="BB90" s="27"/>
      <c r="BC90" s="27"/>
      <c r="BD90" s="27"/>
      <c r="BE90" s="27"/>
      <c r="BF90" s="27"/>
      <c r="BG90" s="27"/>
      <c r="BH90" s="27"/>
      <c r="BI90" s="27"/>
      <c r="BJ90" s="27"/>
      <c r="BK90" s="27"/>
      <c r="BL90" s="27"/>
      <c r="BM90" s="27"/>
      <c r="BN90" s="79"/>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34"/>
      <c r="EG90" s="35"/>
      <c r="EH90" s="33"/>
    </row>
    <row r="91" spans="1:139" s="12" customFormat="1" ht="27.75" customHeight="1" x14ac:dyDescent="0.2">
      <c r="A91" s="1"/>
      <c r="B91" s="1"/>
      <c r="C91" s="1"/>
      <c r="D91" s="1"/>
      <c r="E91" s="1"/>
      <c r="F91" s="1"/>
      <c r="G91" s="1"/>
      <c r="H91" s="1"/>
      <c r="I91" s="1"/>
      <c r="J91" s="1"/>
      <c r="K91" s="26"/>
      <c r="L91" s="26"/>
      <c r="M91" s="26"/>
      <c r="N91" s="1"/>
      <c r="O91" s="1"/>
      <c r="P91" s="1"/>
      <c r="Q91" s="1"/>
      <c r="R91" s="1"/>
      <c r="S91" s="1"/>
      <c r="T91" s="1"/>
      <c r="U91" s="28"/>
      <c r="V91" s="26"/>
      <c r="W91" s="26"/>
      <c r="X91" s="26"/>
      <c r="Y91" s="26"/>
      <c r="Z91" s="26"/>
      <c r="AA91" s="26"/>
      <c r="AB91" s="26"/>
      <c r="AC91" s="26"/>
      <c r="AD91" s="29"/>
      <c r="AE91" s="30"/>
      <c r="AF91" s="30"/>
      <c r="AG91" s="27"/>
      <c r="AH91" s="30"/>
      <c r="AI91" s="122"/>
      <c r="AJ91" s="110"/>
      <c r="AK91" s="267"/>
      <c r="AL91" s="31"/>
      <c r="AM91" s="32"/>
      <c r="AN91" s="26"/>
      <c r="AO91" s="27"/>
      <c r="AP91" s="26"/>
      <c r="AQ91" s="33"/>
      <c r="AR91" s="27"/>
      <c r="AS91" s="27"/>
      <c r="AT91" s="27"/>
      <c r="AU91" s="76"/>
      <c r="AV91" s="27"/>
      <c r="AW91" s="27"/>
      <c r="AX91" s="27"/>
      <c r="AY91" s="27"/>
      <c r="AZ91" s="27"/>
      <c r="BA91" s="27"/>
      <c r="BB91" s="27"/>
      <c r="BC91" s="27"/>
      <c r="BD91" s="27"/>
      <c r="BE91" s="27"/>
      <c r="BF91" s="27"/>
      <c r="BG91" s="27"/>
      <c r="BH91" s="27"/>
      <c r="BI91" s="27"/>
      <c r="BJ91" s="27"/>
      <c r="BK91" s="27"/>
      <c r="BL91" s="27"/>
      <c r="BM91" s="27"/>
      <c r="BN91" s="79"/>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34"/>
      <c r="EG91" s="35"/>
      <c r="EH91" s="33"/>
    </row>
    <row r="92" spans="1:139" s="12" customFormat="1" ht="27.75" customHeight="1" x14ac:dyDescent="0.2">
      <c r="A92" s="1"/>
      <c r="B92" s="1"/>
      <c r="C92" s="1"/>
      <c r="D92" s="1"/>
      <c r="E92" s="1"/>
      <c r="F92" s="1"/>
      <c r="G92" s="1"/>
      <c r="H92" s="1"/>
      <c r="I92" s="1"/>
      <c r="J92" s="1"/>
      <c r="K92" s="26"/>
      <c r="L92" s="26"/>
      <c r="M92" s="26"/>
      <c r="N92" s="1"/>
      <c r="O92" s="1"/>
      <c r="P92" s="1"/>
      <c r="Q92" s="1"/>
      <c r="R92" s="1"/>
      <c r="S92" s="1"/>
      <c r="T92" s="1"/>
      <c r="U92" s="28"/>
      <c r="V92" s="26"/>
      <c r="W92" s="26"/>
      <c r="X92" s="26"/>
      <c r="Y92" s="26"/>
      <c r="Z92" s="26"/>
      <c r="AA92" s="26"/>
      <c r="AB92" s="26"/>
      <c r="AC92" s="26"/>
      <c r="AD92" s="29"/>
      <c r="AE92" s="30"/>
      <c r="AF92" s="30"/>
      <c r="AG92" s="27"/>
      <c r="AH92" s="30"/>
      <c r="AI92" s="122"/>
      <c r="AJ92" s="110"/>
      <c r="AK92" s="267"/>
      <c r="AL92" s="31"/>
      <c r="AM92" s="32"/>
      <c r="AN92" s="26"/>
      <c r="AO92" s="27"/>
      <c r="AP92" s="26"/>
      <c r="AQ92" s="33"/>
      <c r="AR92" s="27"/>
      <c r="AS92" s="27"/>
      <c r="AT92" s="27"/>
      <c r="AU92" s="76"/>
      <c r="AV92" s="27"/>
      <c r="AW92" s="27"/>
      <c r="AX92" s="27"/>
      <c r="AY92" s="27"/>
      <c r="AZ92" s="27"/>
      <c r="BA92" s="27"/>
      <c r="BB92" s="27"/>
      <c r="BC92" s="27"/>
      <c r="BD92" s="27"/>
      <c r="BE92" s="27"/>
      <c r="BF92" s="27"/>
      <c r="BG92" s="27"/>
      <c r="BH92" s="27"/>
      <c r="BI92" s="27"/>
      <c r="BJ92" s="27"/>
      <c r="BK92" s="27"/>
      <c r="BL92" s="27"/>
      <c r="BM92" s="27"/>
      <c r="BN92" s="79"/>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34"/>
      <c r="EG92" s="35"/>
      <c r="EH92" s="33"/>
    </row>
    <row r="93" spans="1:139" s="12" customFormat="1" ht="27.75" customHeight="1" x14ac:dyDescent="0.2">
      <c r="A93" s="1"/>
      <c r="B93" s="1"/>
      <c r="C93" s="1"/>
      <c r="D93" s="1"/>
      <c r="E93" s="1"/>
      <c r="F93" s="1"/>
      <c r="G93" s="1"/>
      <c r="H93" s="1"/>
      <c r="I93" s="1"/>
      <c r="J93" s="1"/>
      <c r="K93" s="26"/>
      <c r="L93" s="26"/>
      <c r="M93" s="26"/>
      <c r="N93" s="1"/>
      <c r="O93" s="1"/>
      <c r="P93" s="1"/>
      <c r="Q93" s="1"/>
      <c r="R93" s="1"/>
      <c r="S93" s="1"/>
      <c r="T93" s="1"/>
      <c r="U93" s="28"/>
      <c r="V93" s="26"/>
      <c r="W93" s="26"/>
      <c r="X93" s="26"/>
      <c r="Y93" s="26"/>
      <c r="Z93" s="26"/>
      <c r="AA93" s="26"/>
      <c r="AB93" s="26"/>
      <c r="AC93" s="26"/>
      <c r="AD93" s="29"/>
      <c r="AE93" s="30"/>
      <c r="AF93" s="30"/>
      <c r="AG93" s="27"/>
      <c r="AH93" s="30"/>
      <c r="AI93" s="122"/>
      <c r="AJ93" s="110"/>
      <c r="AK93" s="267"/>
      <c r="AL93" s="31"/>
      <c r="AM93" s="32"/>
      <c r="AN93" s="26"/>
      <c r="AO93" s="27"/>
      <c r="AP93" s="26"/>
      <c r="AQ93" s="33"/>
      <c r="AR93" s="27"/>
      <c r="AS93" s="27"/>
      <c r="AT93" s="27"/>
      <c r="AU93" s="76"/>
      <c r="AV93" s="27"/>
      <c r="AW93" s="27"/>
      <c r="AX93" s="27"/>
      <c r="AY93" s="27"/>
      <c r="AZ93" s="27"/>
      <c r="BA93" s="27"/>
      <c r="BB93" s="27"/>
      <c r="BC93" s="27"/>
      <c r="BD93" s="27"/>
      <c r="BE93" s="27"/>
      <c r="BF93" s="27"/>
      <c r="BG93" s="27"/>
      <c r="BH93" s="27"/>
      <c r="BI93" s="27"/>
      <c r="BJ93" s="27"/>
      <c r="BK93" s="27"/>
      <c r="BL93" s="27"/>
      <c r="BM93" s="27"/>
      <c r="BN93" s="79"/>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34"/>
      <c r="EG93" s="35"/>
      <c r="EH93" s="33"/>
    </row>
    <row r="94" spans="1:139" s="12" customFormat="1" ht="27.75" customHeight="1" x14ac:dyDescent="0.2">
      <c r="A94" s="1"/>
      <c r="B94" s="1"/>
      <c r="C94" s="1"/>
      <c r="D94" s="1"/>
      <c r="E94" s="1"/>
      <c r="F94" s="1"/>
      <c r="G94" s="1"/>
      <c r="H94" s="1"/>
      <c r="I94" s="1"/>
      <c r="J94" s="1"/>
      <c r="K94" s="26"/>
      <c r="L94" s="26"/>
      <c r="M94" s="26"/>
      <c r="N94" s="1"/>
      <c r="O94" s="1"/>
      <c r="P94" s="1"/>
      <c r="Q94" s="1"/>
      <c r="R94" s="1"/>
      <c r="S94" s="1"/>
      <c r="T94" s="1"/>
      <c r="U94" s="28"/>
      <c r="V94" s="26"/>
      <c r="W94" s="26"/>
      <c r="X94" s="26"/>
      <c r="Y94" s="26"/>
      <c r="Z94" s="26"/>
      <c r="AA94" s="26"/>
      <c r="AB94" s="26"/>
      <c r="AC94" s="26"/>
      <c r="AD94" s="29"/>
      <c r="AE94" s="30"/>
      <c r="AF94" s="30"/>
      <c r="AG94" s="27"/>
      <c r="AH94" s="30"/>
      <c r="AI94" s="122"/>
      <c r="AJ94" s="110"/>
      <c r="AK94" s="267"/>
      <c r="AL94" s="31"/>
      <c r="AM94" s="32"/>
      <c r="AN94" s="26"/>
      <c r="AO94" s="27"/>
      <c r="AP94" s="26"/>
      <c r="AQ94" s="33"/>
      <c r="AR94" s="27"/>
      <c r="AS94" s="27"/>
      <c r="AT94" s="27"/>
      <c r="AU94" s="76"/>
      <c r="AV94" s="27"/>
      <c r="AW94" s="27"/>
      <c r="AX94" s="27"/>
      <c r="AY94" s="27"/>
      <c r="AZ94" s="27"/>
      <c r="BA94" s="27"/>
      <c r="BB94" s="27"/>
      <c r="BC94" s="27"/>
      <c r="BD94" s="27"/>
      <c r="BE94" s="27"/>
      <c r="BF94" s="27"/>
      <c r="BG94" s="27"/>
      <c r="BH94" s="27"/>
      <c r="BI94" s="27"/>
      <c r="BJ94" s="27"/>
      <c r="BK94" s="27"/>
      <c r="BL94" s="27"/>
      <c r="BM94" s="27"/>
      <c r="BN94" s="82"/>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4"/>
      <c r="EG94" s="35"/>
      <c r="EH94" s="33"/>
    </row>
    <row r="95" spans="1:139" s="12" customFormat="1" ht="27.75" customHeight="1" x14ac:dyDescent="0.2">
      <c r="A95" s="1"/>
      <c r="B95" s="1"/>
      <c r="C95" s="1"/>
      <c r="D95" s="1"/>
      <c r="E95" s="1"/>
      <c r="F95" s="1"/>
      <c r="G95" s="1"/>
      <c r="H95" s="1"/>
      <c r="I95" s="1"/>
      <c r="J95" s="1"/>
      <c r="K95" s="26"/>
      <c r="L95" s="26"/>
      <c r="M95" s="26"/>
      <c r="N95" s="1"/>
      <c r="O95" s="1"/>
      <c r="P95" s="1"/>
      <c r="Q95" s="1"/>
      <c r="R95" s="1"/>
      <c r="S95" s="1"/>
      <c r="T95" s="1"/>
      <c r="U95" s="28"/>
      <c r="V95" s="26"/>
      <c r="W95" s="26"/>
      <c r="X95" s="26"/>
      <c r="Y95" s="26"/>
      <c r="Z95" s="26"/>
      <c r="AA95" s="26"/>
      <c r="AB95" s="26"/>
      <c r="AC95" s="26"/>
      <c r="AD95" s="29"/>
      <c r="AE95" s="30"/>
      <c r="AF95" s="30"/>
      <c r="AG95" s="27"/>
      <c r="AH95" s="30"/>
      <c r="AI95" s="122"/>
      <c r="AJ95" s="110"/>
      <c r="AK95" s="267"/>
      <c r="AL95" s="31"/>
      <c r="AM95" s="32"/>
      <c r="AN95" s="26"/>
      <c r="AO95" s="27"/>
      <c r="AP95" s="26"/>
      <c r="AQ95" s="33"/>
      <c r="AR95" s="27"/>
      <c r="AS95" s="27"/>
      <c r="AT95" s="27"/>
      <c r="AU95" s="76"/>
      <c r="AV95" s="27"/>
      <c r="AW95" s="27"/>
      <c r="AX95" s="27"/>
      <c r="AY95" s="27"/>
      <c r="AZ95" s="27"/>
      <c r="BA95" s="27"/>
      <c r="BB95" s="27"/>
      <c r="BC95" s="27"/>
      <c r="BD95" s="27"/>
      <c r="BE95" s="27"/>
      <c r="BF95" s="27"/>
      <c r="BG95" s="27"/>
      <c r="BH95" s="27"/>
      <c r="BI95" s="27"/>
      <c r="BJ95" s="27"/>
      <c r="BK95" s="27"/>
      <c r="BL95" s="27"/>
      <c r="BM95" s="27"/>
      <c r="BN95" s="82"/>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4"/>
      <c r="EG95" s="35"/>
      <c r="EH95" s="33"/>
    </row>
    <row r="96" spans="1:139" s="12" customFormat="1" ht="27.75" customHeight="1" x14ac:dyDescent="0.2">
      <c r="A96" s="1"/>
      <c r="B96" s="1"/>
      <c r="C96" s="1"/>
      <c r="D96" s="1"/>
      <c r="E96" s="1"/>
      <c r="F96" s="1"/>
      <c r="G96" s="1"/>
      <c r="H96" s="1"/>
      <c r="I96" s="1"/>
      <c r="J96" s="1"/>
      <c r="K96" s="26"/>
      <c r="L96" s="26"/>
      <c r="M96" s="26"/>
      <c r="N96" s="1"/>
      <c r="O96" s="1"/>
      <c r="P96" s="1"/>
      <c r="Q96" s="1"/>
      <c r="R96" s="1"/>
      <c r="S96" s="1"/>
      <c r="T96" s="1"/>
      <c r="U96" s="28"/>
      <c r="V96" s="26"/>
      <c r="W96" s="26"/>
      <c r="X96" s="26"/>
      <c r="Y96" s="26"/>
      <c r="Z96" s="26"/>
      <c r="AA96" s="26"/>
      <c r="AB96" s="26"/>
      <c r="AC96" s="26"/>
      <c r="AD96" s="29"/>
      <c r="AE96" s="30"/>
      <c r="AF96" s="30"/>
      <c r="AG96" s="27"/>
      <c r="AH96" s="30"/>
      <c r="AI96" s="122"/>
      <c r="AJ96" s="110"/>
      <c r="AK96" s="267"/>
      <c r="AL96" s="31"/>
      <c r="AM96" s="32"/>
      <c r="AN96" s="26"/>
      <c r="AO96" s="27"/>
      <c r="AP96" s="26"/>
      <c r="AQ96" s="33"/>
      <c r="AR96" s="27"/>
      <c r="AS96" s="27"/>
      <c r="AT96" s="27"/>
      <c r="AU96" s="76"/>
      <c r="AV96" s="27"/>
      <c r="AW96" s="27"/>
      <c r="AX96" s="27"/>
      <c r="AY96" s="27"/>
      <c r="AZ96" s="27"/>
      <c r="BA96" s="27"/>
      <c r="BB96" s="27"/>
      <c r="BC96" s="27"/>
      <c r="BD96" s="27"/>
      <c r="BE96" s="27"/>
      <c r="BF96" s="27"/>
      <c r="BG96" s="27"/>
      <c r="BH96" s="27"/>
      <c r="BI96" s="27"/>
      <c r="BJ96" s="27"/>
      <c r="BK96" s="27"/>
      <c r="BL96" s="27"/>
      <c r="BM96" s="27"/>
      <c r="BN96" s="83"/>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4"/>
      <c r="EG96" s="35"/>
      <c r="EH96" s="33"/>
    </row>
    <row r="97" spans="1:138" s="12" customFormat="1" ht="27.75" customHeight="1" x14ac:dyDescent="0.2">
      <c r="A97" s="1"/>
      <c r="B97" s="1"/>
      <c r="C97" s="1"/>
      <c r="D97" s="1"/>
      <c r="E97" s="1"/>
      <c r="F97" s="1"/>
      <c r="G97" s="1"/>
      <c r="H97" s="1"/>
      <c r="I97" s="1"/>
      <c r="J97" s="1"/>
      <c r="K97" s="26"/>
      <c r="L97" s="26"/>
      <c r="M97" s="26"/>
      <c r="N97" s="1"/>
      <c r="O97" s="1"/>
      <c r="P97" s="1"/>
      <c r="Q97" s="1"/>
      <c r="R97" s="1"/>
      <c r="S97" s="1"/>
      <c r="T97" s="1"/>
      <c r="U97" s="28"/>
      <c r="V97" s="26"/>
      <c r="W97" s="26"/>
      <c r="X97" s="26"/>
      <c r="Y97" s="26"/>
      <c r="Z97" s="26"/>
      <c r="AA97" s="26"/>
      <c r="AB97" s="26"/>
      <c r="AC97" s="26"/>
      <c r="AD97" s="29"/>
      <c r="AE97" s="30"/>
      <c r="AF97" s="30"/>
      <c r="AG97" s="27"/>
      <c r="AH97" s="30"/>
      <c r="AI97" s="122"/>
      <c r="AJ97" s="110"/>
      <c r="AK97" s="267"/>
      <c r="AL97" s="31"/>
      <c r="AM97" s="32"/>
      <c r="AN97" s="26"/>
      <c r="AO97" s="27"/>
      <c r="AP97" s="26"/>
      <c r="AQ97" s="33"/>
      <c r="AR97" s="27"/>
      <c r="AS97" s="27"/>
      <c r="AT97" s="27"/>
      <c r="AU97" s="76"/>
      <c r="AV97" s="27"/>
      <c r="AW97" s="27"/>
      <c r="AX97" s="27"/>
      <c r="AY97" s="27"/>
      <c r="AZ97" s="27"/>
      <c r="BA97" s="27"/>
      <c r="BB97" s="27"/>
      <c r="BC97" s="27"/>
      <c r="BD97" s="27"/>
      <c r="BE97" s="27"/>
      <c r="BF97" s="27"/>
      <c r="BG97" s="27"/>
      <c r="BH97" s="27"/>
      <c r="BI97" s="27"/>
      <c r="BJ97" s="27"/>
      <c r="BK97" s="27"/>
      <c r="BL97" s="27"/>
      <c r="BM97" s="27"/>
      <c r="BN97" s="79"/>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34"/>
      <c r="EG97" s="35"/>
      <c r="EH97" s="33"/>
    </row>
    <row r="98" spans="1:138" s="12" customFormat="1" ht="27.75" customHeight="1" x14ac:dyDescent="0.2">
      <c r="A98" s="1"/>
      <c r="B98" s="1"/>
      <c r="C98" s="1"/>
      <c r="D98" s="1"/>
      <c r="E98" s="1"/>
      <c r="F98" s="1"/>
      <c r="G98" s="1"/>
      <c r="H98" s="1"/>
      <c r="I98" s="1"/>
      <c r="J98" s="1"/>
      <c r="K98" s="26"/>
      <c r="L98" s="26"/>
      <c r="M98" s="26"/>
      <c r="N98" s="1"/>
      <c r="O98" s="1"/>
      <c r="P98" s="1"/>
      <c r="Q98" s="1"/>
      <c r="R98" s="1"/>
      <c r="S98" s="1"/>
      <c r="T98" s="1"/>
      <c r="U98" s="28"/>
      <c r="V98" s="26"/>
      <c r="W98" s="26"/>
      <c r="X98" s="26"/>
      <c r="Y98" s="26"/>
      <c r="Z98" s="26"/>
      <c r="AA98" s="26"/>
      <c r="AB98" s="26"/>
      <c r="AC98" s="26"/>
      <c r="AD98" s="29"/>
      <c r="AE98" s="30"/>
      <c r="AF98" s="30"/>
      <c r="AG98" s="27"/>
      <c r="AH98" s="30"/>
      <c r="AI98" s="122"/>
      <c r="AJ98" s="110"/>
      <c r="AK98" s="267"/>
      <c r="AL98" s="31"/>
      <c r="AM98" s="32"/>
      <c r="AN98" s="26"/>
      <c r="AO98" s="27"/>
      <c r="AP98" s="26"/>
      <c r="AQ98" s="33"/>
      <c r="AR98" s="27"/>
      <c r="AS98" s="27"/>
      <c r="AT98" s="27"/>
      <c r="AU98" s="76"/>
      <c r="AV98" s="27"/>
      <c r="AW98" s="27"/>
      <c r="AX98" s="27"/>
      <c r="AY98" s="27"/>
      <c r="AZ98" s="27"/>
      <c r="BA98" s="27"/>
      <c r="BB98" s="27"/>
      <c r="BC98" s="27"/>
      <c r="BD98" s="27"/>
      <c r="BE98" s="27"/>
      <c r="BF98" s="27"/>
      <c r="BG98" s="27"/>
      <c r="BH98" s="27"/>
      <c r="BI98" s="27"/>
      <c r="BJ98" s="27"/>
      <c r="BK98" s="27"/>
      <c r="BL98" s="27"/>
      <c r="BM98" s="27"/>
      <c r="BN98" s="79"/>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34"/>
      <c r="EG98" s="35"/>
      <c r="EH98" s="33"/>
    </row>
    <row r="99" spans="1:138" s="12" customFormat="1" ht="27.75" customHeight="1" x14ac:dyDescent="0.2">
      <c r="A99" s="1"/>
      <c r="B99" s="1"/>
      <c r="C99" s="1"/>
      <c r="D99" s="1"/>
      <c r="E99" s="1"/>
      <c r="F99" s="1"/>
      <c r="G99" s="1"/>
      <c r="H99" s="1"/>
      <c r="I99" s="1"/>
      <c r="J99" s="1"/>
      <c r="K99" s="26"/>
      <c r="L99" s="26"/>
      <c r="M99" s="26"/>
      <c r="N99" s="1"/>
      <c r="O99" s="1"/>
      <c r="P99" s="1"/>
      <c r="Q99" s="1"/>
      <c r="R99" s="1"/>
      <c r="S99" s="1"/>
      <c r="T99" s="1"/>
      <c r="U99" s="28"/>
      <c r="V99" s="26"/>
      <c r="W99" s="26"/>
      <c r="X99" s="26"/>
      <c r="Y99" s="26"/>
      <c r="Z99" s="26"/>
      <c r="AA99" s="26"/>
      <c r="AB99" s="26"/>
      <c r="AC99" s="26"/>
      <c r="AD99" s="29"/>
      <c r="AE99" s="30"/>
      <c r="AF99" s="30"/>
      <c r="AG99" s="27"/>
      <c r="AH99" s="30"/>
      <c r="AI99" s="122"/>
      <c r="AJ99" s="110"/>
      <c r="AK99" s="267"/>
      <c r="AL99" s="31"/>
      <c r="AM99" s="32"/>
      <c r="AN99" s="26"/>
      <c r="AO99" s="27"/>
      <c r="AP99" s="26"/>
      <c r="AQ99" s="33"/>
      <c r="AR99" s="27"/>
      <c r="AS99" s="27"/>
      <c r="AT99" s="27"/>
      <c r="AU99" s="76"/>
      <c r="AV99" s="27"/>
      <c r="AW99" s="27"/>
      <c r="AX99" s="27"/>
      <c r="AY99" s="27"/>
      <c r="AZ99" s="27"/>
      <c r="BA99" s="27"/>
      <c r="BB99" s="27"/>
      <c r="BC99" s="27"/>
      <c r="BD99" s="27"/>
      <c r="BE99" s="27"/>
      <c r="BF99" s="27"/>
      <c r="BG99" s="27"/>
      <c r="BH99" s="27"/>
      <c r="BI99" s="27"/>
      <c r="BJ99" s="27"/>
      <c r="BK99" s="27"/>
      <c r="BL99" s="27"/>
      <c r="BM99" s="27"/>
      <c r="BN99" s="79"/>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34"/>
      <c r="EG99" s="35"/>
      <c r="EH99" s="33"/>
    </row>
    <row r="100" spans="1:138" s="12" customFormat="1" ht="27.75" customHeight="1" x14ac:dyDescent="0.2">
      <c r="A100" s="1"/>
      <c r="B100" s="1"/>
      <c r="C100" s="1"/>
      <c r="D100" s="1"/>
      <c r="E100" s="1"/>
      <c r="F100" s="1"/>
      <c r="G100" s="1"/>
      <c r="H100" s="1"/>
      <c r="I100" s="1"/>
      <c r="J100" s="1"/>
      <c r="K100" s="26"/>
      <c r="L100" s="26"/>
      <c r="M100" s="26"/>
      <c r="N100" s="1"/>
      <c r="O100" s="1"/>
      <c r="P100" s="1"/>
      <c r="Q100" s="1"/>
      <c r="R100" s="1"/>
      <c r="S100" s="1"/>
      <c r="T100" s="1"/>
      <c r="U100" s="28"/>
      <c r="V100" s="26"/>
      <c r="W100" s="26"/>
      <c r="X100" s="26"/>
      <c r="Y100" s="26"/>
      <c r="Z100" s="26"/>
      <c r="AA100" s="26"/>
      <c r="AB100" s="26"/>
      <c r="AC100" s="26"/>
      <c r="AD100" s="29"/>
      <c r="AE100" s="30"/>
      <c r="AF100" s="30"/>
      <c r="AG100" s="27"/>
      <c r="AH100" s="30"/>
      <c r="AI100" s="122"/>
      <c r="AJ100" s="110"/>
      <c r="AK100" s="267"/>
      <c r="AL100" s="31"/>
      <c r="AM100" s="32"/>
      <c r="AN100" s="26"/>
      <c r="AO100" s="27"/>
      <c r="AP100" s="26"/>
      <c r="AQ100" s="33"/>
      <c r="AR100" s="27"/>
      <c r="AS100" s="27"/>
      <c r="AT100" s="27"/>
      <c r="AU100" s="76"/>
      <c r="AV100" s="27"/>
      <c r="AW100" s="27"/>
      <c r="AX100" s="27"/>
      <c r="AY100" s="27"/>
      <c r="AZ100" s="27"/>
      <c r="BA100" s="27"/>
      <c r="BB100" s="27"/>
      <c r="BC100" s="27"/>
      <c r="BD100" s="27"/>
      <c r="BE100" s="27"/>
      <c r="BF100" s="27"/>
      <c r="BG100" s="27"/>
      <c r="BH100" s="27"/>
      <c r="BI100" s="27"/>
      <c r="BJ100" s="27"/>
      <c r="BK100" s="27"/>
      <c r="BL100" s="27"/>
      <c r="BM100" s="27"/>
      <c r="BN100" s="79"/>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34"/>
      <c r="EG100" s="35"/>
      <c r="EH100" s="33"/>
    </row>
    <row r="101" spans="1:138" s="12" customFormat="1" ht="27.75" customHeight="1" x14ac:dyDescent="0.2">
      <c r="A101" s="1"/>
      <c r="B101" s="1"/>
      <c r="C101" s="1"/>
      <c r="D101" s="1"/>
      <c r="E101" s="1"/>
      <c r="F101" s="1"/>
      <c r="G101" s="1"/>
      <c r="H101" s="1"/>
      <c r="I101" s="1"/>
      <c r="J101" s="1"/>
      <c r="K101" s="26"/>
      <c r="L101" s="26"/>
      <c r="M101" s="26"/>
      <c r="N101" s="1"/>
      <c r="O101" s="1"/>
      <c r="P101" s="1"/>
      <c r="Q101" s="1"/>
      <c r="R101" s="1"/>
      <c r="S101" s="1"/>
      <c r="T101" s="1"/>
      <c r="U101" s="28"/>
      <c r="V101" s="26"/>
      <c r="W101" s="26"/>
      <c r="X101" s="26"/>
      <c r="Y101" s="26"/>
      <c r="Z101" s="26"/>
      <c r="AA101" s="26"/>
      <c r="AB101" s="26"/>
      <c r="AC101" s="26"/>
      <c r="AD101" s="29"/>
      <c r="AE101" s="30"/>
      <c r="AF101" s="30"/>
      <c r="AG101" s="27"/>
      <c r="AH101" s="30"/>
      <c r="AI101" s="122"/>
      <c r="AJ101" s="110"/>
      <c r="AK101" s="267"/>
      <c r="AL101" s="31"/>
      <c r="AM101" s="32"/>
      <c r="AN101" s="26"/>
      <c r="AO101" s="27"/>
      <c r="AP101" s="26"/>
      <c r="AQ101" s="33"/>
      <c r="AR101" s="27"/>
      <c r="AS101" s="27"/>
      <c r="AT101" s="27"/>
      <c r="AU101" s="76"/>
      <c r="AV101" s="27"/>
      <c r="AW101" s="27"/>
      <c r="AX101" s="27"/>
      <c r="AY101" s="27"/>
      <c r="AZ101" s="27"/>
      <c r="BA101" s="27"/>
      <c r="BB101" s="27"/>
      <c r="BC101" s="27"/>
      <c r="BD101" s="27"/>
      <c r="BE101" s="27"/>
      <c r="BF101" s="27"/>
      <c r="BG101" s="27"/>
      <c r="BH101" s="27"/>
      <c r="BI101" s="27"/>
      <c r="BJ101" s="27"/>
      <c r="BK101" s="27"/>
      <c r="BL101" s="27"/>
      <c r="BM101" s="27"/>
      <c r="BN101" s="79"/>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34"/>
      <c r="EG101" s="35"/>
      <c r="EH101" s="33"/>
    </row>
    <row r="102" spans="1:138" s="12" customFormat="1" ht="27.75" customHeight="1" x14ac:dyDescent="0.2">
      <c r="A102" s="1"/>
      <c r="B102" s="1"/>
      <c r="C102" s="1"/>
      <c r="D102" s="1"/>
      <c r="E102" s="1"/>
      <c r="F102" s="1"/>
      <c r="G102" s="1"/>
      <c r="H102" s="1"/>
      <c r="I102" s="1"/>
      <c r="J102" s="1"/>
      <c r="K102" s="26"/>
      <c r="L102" s="26"/>
      <c r="M102" s="26"/>
      <c r="N102" s="1"/>
      <c r="O102" s="1"/>
      <c r="P102" s="1"/>
      <c r="Q102" s="1"/>
      <c r="R102" s="1"/>
      <c r="S102" s="1"/>
      <c r="T102" s="1"/>
      <c r="U102" s="28"/>
      <c r="V102" s="26"/>
      <c r="W102" s="26"/>
      <c r="X102" s="26"/>
      <c r="Y102" s="26"/>
      <c r="Z102" s="26"/>
      <c r="AA102" s="26"/>
      <c r="AB102" s="26"/>
      <c r="AC102" s="26"/>
      <c r="AD102" s="29"/>
      <c r="AE102" s="30"/>
      <c r="AF102" s="30"/>
      <c r="AG102" s="27"/>
      <c r="AH102" s="30"/>
      <c r="AI102" s="122"/>
      <c r="AJ102" s="110"/>
      <c r="AK102" s="267"/>
      <c r="AL102" s="31"/>
      <c r="AM102" s="32"/>
      <c r="AN102" s="26"/>
      <c r="AO102" s="27"/>
      <c r="AP102" s="26"/>
      <c r="AQ102" s="33"/>
      <c r="AR102" s="27"/>
      <c r="AS102" s="27"/>
      <c r="AT102" s="27"/>
      <c r="AU102" s="76"/>
      <c r="AV102" s="27"/>
      <c r="AW102" s="27"/>
      <c r="AX102" s="27"/>
      <c r="AY102" s="27"/>
      <c r="AZ102" s="27"/>
      <c r="BA102" s="27"/>
      <c r="BB102" s="27"/>
      <c r="BC102" s="27"/>
      <c r="BD102" s="27"/>
      <c r="BE102" s="27"/>
      <c r="BF102" s="27"/>
      <c r="BG102" s="27"/>
      <c r="BH102" s="27"/>
      <c r="BI102" s="27"/>
      <c r="BJ102" s="27"/>
      <c r="BK102" s="27"/>
      <c r="BL102" s="27"/>
      <c r="BM102" s="27"/>
      <c r="BN102" s="79"/>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34"/>
      <c r="EG102" s="35"/>
      <c r="EH102" s="33"/>
    </row>
    <row r="103" spans="1:138" s="12" customFormat="1" ht="27.75" customHeight="1" x14ac:dyDescent="0.2">
      <c r="A103" s="1"/>
      <c r="B103" s="1"/>
      <c r="C103" s="1"/>
      <c r="D103" s="1"/>
      <c r="E103" s="1"/>
      <c r="F103" s="1"/>
      <c r="G103" s="1"/>
      <c r="H103" s="1"/>
      <c r="I103" s="1"/>
      <c r="J103" s="1"/>
      <c r="K103" s="26"/>
      <c r="L103" s="26"/>
      <c r="M103" s="26"/>
      <c r="N103" s="1"/>
      <c r="O103" s="1"/>
      <c r="P103" s="1"/>
      <c r="Q103" s="1"/>
      <c r="R103" s="1"/>
      <c r="S103" s="1"/>
      <c r="T103" s="1"/>
      <c r="U103" s="28"/>
      <c r="V103" s="26"/>
      <c r="W103" s="26"/>
      <c r="X103" s="26"/>
      <c r="Y103" s="26"/>
      <c r="Z103" s="26"/>
      <c r="AA103" s="26"/>
      <c r="AB103" s="26"/>
      <c r="AC103" s="26"/>
      <c r="AD103" s="29"/>
      <c r="AE103" s="30"/>
      <c r="AF103" s="30"/>
      <c r="AG103" s="27"/>
      <c r="AH103" s="30"/>
      <c r="AI103" s="122"/>
      <c r="AJ103" s="110"/>
      <c r="AK103" s="267"/>
      <c r="AL103" s="31"/>
      <c r="AM103" s="32"/>
      <c r="AN103" s="26"/>
      <c r="AO103" s="27"/>
      <c r="AP103" s="26"/>
      <c r="AQ103" s="33"/>
      <c r="AR103" s="27"/>
      <c r="AS103" s="27"/>
      <c r="AT103" s="27"/>
      <c r="AU103" s="76"/>
      <c r="AV103" s="27"/>
      <c r="AW103" s="27"/>
      <c r="AX103" s="27"/>
      <c r="AY103" s="27"/>
      <c r="AZ103" s="27"/>
      <c r="BA103" s="27"/>
      <c r="BB103" s="27"/>
      <c r="BC103" s="27"/>
      <c r="BD103" s="27"/>
      <c r="BE103" s="27"/>
      <c r="BF103" s="27"/>
      <c r="BG103" s="27"/>
      <c r="BH103" s="27"/>
      <c r="BI103" s="27"/>
      <c r="BJ103" s="27"/>
      <c r="BK103" s="27"/>
      <c r="BL103" s="27"/>
      <c r="BM103" s="27"/>
      <c r="BN103" s="79"/>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34"/>
      <c r="EG103" s="35"/>
      <c r="EH103" s="33"/>
    </row>
    <row r="104" spans="1:138" s="12" customFormat="1" ht="27.75" customHeight="1" x14ac:dyDescent="0.2">
      <c r="A104" s="1"/>
      <c r="B104" s="1"/>
      <c r="C104" s="1"/>
      <c r="D104" s="1"/>
      <c r="E104" s="1"/>
      <c r="F104" s="1"/>
      <c r="G104" s="1"/>
      <c r="H104" s="1"/>
      <c r="I104" s="1"/>
      <c r="J104" s="1"/>
      <c r="K104" s="26"/>
      <c r="L104" s="26"/>
      <c r="M104" s="26"/>
      <c r="N104" s="1"/>
      <c r="O104" s="1"/>
      <c r="P104" s="1"/>
      <c r="Q104" s="1"/>
      <c r="R104" s="1"/>
      <c r="S104" s="1"/>
      <c r="T104" s="1"/>
      <c r="U104" s="28"/>
      <c r="V104" s="26"/>
      <c r="W104" s="26"/>
      <c r="X104" s="26"/>
      <c r="Y104" s="26"/>
      <c r="Z104" s="26"/>
      <c r="AA104" s="26"/>
      <c r="AB104" s="26"/>
      <c r="AC104" s="26"/>
      <c r="AD104" s="29"/>
      <c r="AE104" s="30"/>
      <c r="AF104" s="30"/>
      <c r="AG104" s="27"/>
      <c r="AH104" s="30"/>
      <c r="AI104" s="122"/>
      <c r="AJ104" s="110"/>
      <c r="AK104" s="267"/>
      <c r="AL104" s="31"/>
      <c r="AM104" s="32"/>
      <c r="AN104" s="26"/>
      <c r="AO104" s="27"/>
      <c r="AP104" s="26"/>
      <c r="AQ104" s="33"/>
      <c r="AR104" s="27"/>
      <c r="AS104" s="27"/>
      <c r="AT104" s="27"/>
      <c r="AU104" s="76"/>
      <c r="AV104" s="27"/>
      <c r="AW104" s="27"/>
      <c r="AX104" s="27"/>
      <c r="AY104" s="27"/>
      <c r="AZ104" s="27"/>
      <c r="BA104" s="27"/>
      <c r="BB104" s="27"/>
      <c r="BC104" s="27"/>
      <c r="BD104" s="27"/>
      <c r="BE104" s="27"/>
      <c r="BF104" s="27"/>
      <c r="BG104" s="27"/>
      <c r="BH104" s="27"/>
      <c r="BI104" s="27"/>
      <c r="BJ104" s="27"/>
      <c r="BK104" s="27"/>
      <c r="BL104" s="27"/>
      <c r="BM104" s="27"/>
      <c r="BN104" s="79"/>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34"/>
      <c r="EG104" s="35"/>
      <c r="EH104" s="33"/>
    </row>
    <row r="105" spans="1:138" s="12" customFormat="1" ht="27.75" customHeight="1" x14ac:dyDescent="0.2">
      <c r="A105" s="1"/>
      <c r="B105" s="1"/>
      <c r="C105" s="1"/>
      <c r="D105" s="1"/>
      <c r="E105" s="1"/>
      <c r="F105" s="1"/>
      <c r="G105" s="1"/>
      <c r="H105" s="1"/>
      <c r="I105" s="1"/>
      <c r="J105" s="1"/>
      <c r="K105" s="26"/>
      <c r="L105" s="26"/>
      <c r="M105" s="26"/>
      <c r="N105" s="1"/>
      <c r="O105" s="1"/>
      <c r="P105" s="1"/>
      <c r="Q105" s="1"/>
      <c r="R105" s="1"/>
      <c r="S105" s="1"/>
      <c r="T105" s="1"/>
      <c r="U105" s="28"/>
      <c r="V105" s="26"/>
      <c r="W105" s="26"/>
      <c r="X105" s="26"/>
      <c r="Y105" s="26"/>
      <c r="Z105" s="26"/>
      <c r="AA105" s="26"/>
      <c r="AB105" s="26"/>
      <c r="AC105" s="26"/>
      <c r="AD105" s="29"/>
      <c r="AE105" s="30"/>
      <c r="AF105" s="30"/>
      <c r="AG105" s="27"/>
      <c r="AH105" s="30"/>
      <c r="AI105" s="122"/>
      <c r="AJ105" s="110"/>
      <c r="AK105" s="267"/>
      <c r="AL105" s="31"/>
      <c r="AM105" s="32"/>
      <c r="AN105" s="26"/>
      <c r="AO105" s="27"/>
      <c r="AP105" s="26"/>
      <c r="AQ105" s="33"/>
      <c r="AR105" s="27"/>
      <c r="AS105" s="27"/>
      <c r="AT105" s="27"/>
      <c r="AU105" s="76"/>
      <c r="AV105" s="27"/>
      <c r="AW105" s="27"/>
      <c r="AX105" s="27"/>
      <c r="AY105" s="27"/>
      <c r="AZ105" s="27"/>
      <c r="BA105" s="27"/>
      <c r="BB105" s="27"/>
      <c r="BC105" s="27"/>
      <c r="BD105" s="27"/>
      <c r="BE105" s="27"/>
      <c r="BF105" s="27"/>
      <c r="BG105" s="27"/>
      <c r="BH105" s="27"/>
      <c r="BI105" s="27"/>
      <c r="BJ105" s="27"/>
      <c r="BK105" s="27"/>
      <c r="BL105" s="27"/>
      <c r="BM105" s="27"/>
      <c r="BN105" s="79"/>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34"/>
      <c r="EG105" s="35"/>
      <c r="EH105" s="33"/>
    </row>
    <row r="106" spans="1:138" s="12" customFormat="1" ht="27.75" customHeight="1" x14ac:dyDescent="0.2">
      <c r="A106" s="1"/>
      <c r="B106" s="1"/>
      <c r="C106" s="1"/>
      <c r="D106" s="1"/>
      <c r="E106" s="1"/>
      <c r="F106" s="1"/>
      <c r="G106" s="1"/>
      <c r="H106" s="1"/>
      <c r="I106" s="1"/>
      <c r="J106" s="1"/>
      <c r="K106" s="26"/>
      <c r="L106" s="26"/>
      <c r="M106" s="26"/>
      <c r="N106" s="1"/>
      <c r="O106" s="1"/>
      <c r="P106" s="1"/>
      <c r="Q106" s="1"/>
      <c r="R106" s="1"/>
      <c r="S106" s="1"/>
      <c r="T106" s="1"/>
      <c r="U106" s="28"/>
      <c r="V106" s="26"/>
      <c r="W106" s="26"/>
      <c r="X106" s="26"/>
      <c r="Y106" s="26"/>
      <c r="Z106" s="26"/>
      <c r="AA106" s="26"/>
      <c r="AB106" s="26"/>
      <c r="AC106" s="26"/>
      <c r="AD106" s="29"/>
      <c r="AE106" s="30"/>
      <c r="AF106" s="30"/>
      <c r="AG106" s="27"/>
      <c r="AH106" s="30"/>
      <c r="AI106" s="122"/>
      <c r="AJ106" s="110"/>
      <c r="AK106" s="267"/>
      <c r="AL106" s="31"/>
      <c r="AM106" s="32"/>
      <c r="AN106" s="26"/>
      <c r="AO106" s="27"/>
      <c r="AP106" s="26"/>
      <c r="AQ106" s="33"/>
      <c r="AR106" s="27"/>
      <c r="AS106" s="27"/>
      <c r="AT106" s="27"/>
      <c r="AU106" s="76"/>
      <c r="AV106" s="27"/>
      <c r="AW106" s="27"/>
      <c r="AX106" s="27"/>
      <c r="AY106" s="27"/>
      <c r="AZ106" s="27"/>
      <c r="BA106" s="27"/>
      <c r="BB106" s="27"/>
      <c r="BC106" s="27"/>
      <c r="BD106" s="27"/>
      <c r="BE106" s="27"/>
      <c r="BF106" s="27"/>
      <c r="BG106" s="27"/>
      <c r="BH106" s="27"/>
      <c r="BI106" s="27"/>
      <c r="BJ106" s="27"/>
      <c r="BK106" s="27"/>
      <c r="BL106" s="27"/>
      <c r="BM106" s="27"/>
      <c r="BN106" s="79"/>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34"/>
      <c r="EG106" s="35"/>
      <c r="EH106" s="33"/>
    </row>
    <row r="107" spans="1:138" s="12" customFormat="1" ht="27.75" customHeight="1" x14ac:dyDescent="0.2">
      <c r="A107" s="1"/>
      <c r="B107" s="1"/>
      <c r="C107" s="1"/>
      <c r="D107" s="1"/>
      <c r="E107" s="1"/>
      <c r="F107" s="1"/>
      <c r="G107" s="1"/>
      <c r="H107" s="1"/>
      <c r="I107" s="1"/>
      <c r="J107" s="1"/>
      <c r="K107" s="26"/>
      <c r="L107" s="26"/>
      <c r="M107" s="26"/>
      <c r="N107" s="1"/>
      <c r="O107" s="1"/>
      <c r="P107" s="1"/>
      <c r="Q107" s="1"/>
      <c r="R107" s="1"/>
      <c r="S107" s="1"/>
      <c r="T107" s="1"/>
      <c r="U107" s="28"/>
      <c r="V107" s="26"/>
      <c r="W107" s="26"/>
      <c r="X107" s="26"/>
      <c r="Y107" s="26"/>
      <c r="Z107" s="26"/>
      <c r="AA107" s="26"/>
      <c r="AB107" s="26"/>
      <c r="AC107" s="26"/>
      <c r="AD107" s="29"/>
      <c r="AE107" s="30"/>
      <c r="AF107" s="30"/>
      <c r="AG107" s="27"/>
      <c r="AH107" s="30"/>
      <c r="AI107" s="122"/>
      <c r="AJ107" s="110"/>
      <c r="AK107" s="267"/>
      <c r="AL107" s="31"/>
      <c r="AM107" s="32"/>
      <c r="AN107" s="26"/>
      <c r="AO107" s="27"/>
      <c r="AP107" s="26"/>
      <c r="AQ107" s="33"/>
      <c r="AR107" s="27"/>
      <c r="AS107" s="27"/>
      <c r="AT107" s="27"/>
      <c r="AU107" s="76"/>
      <c r="AV107" s="27"/>
      <c r="AW107" s="27"/>
      <c r="AX107" s="27"/>
      <c r="AY107" s="27"/>
      <c r="AZ107" s="27"/>
      <c r="BA107" s="27"/>
      <c r="BB107" s="27"/>
      <c r="BC107" s="27"/>
      <c r="BD107" s="27"/>
      <c r="BE107" s="27"/>
      <c r="BF107" s="27"/>
      <c r="BG107" s="27"/>
      <c r="BH107" s="27"/>
      <c r="BI107" s="27"/>
      <c r="BJ107" s="27"/>
      <c r="BK107" s="27"/>
      <c r="BL107" s="27"/>
      <c r="BM107" s="27"/>
      <c r="BN107" s="79"/>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34"/>
      <c r="EG107" s="35"/>
      <c r="EH107" s="33"/>
    </row>
    <row r="108" spans="1:138" s="12" customFormat="1" ht="27.75" customHeight="1" x14ac:dyDescent="0.2">
      <c r="A108" s="1"/>
      <c r="B108" s="1"/>
      <c r="C108" s="1"/>
      <c r="D108" s="1"/>
      <c r="E108" s="1"/>
      <c r="F108" s="1"/>
      <c r="G108" s="1"/>
      <c r="H108" s="1"/>
      <c r="I108" s="1"/>
      <c r="J108" s="1"/>
      <c r="K108" s="26"/>
      <c r="L108" s="26"/>
      <c r="M108" s="26"/>
      <c r="N108" s="1"/>
      <c r="O108" s="1"/>
      <c r="P108" s="1"/>
      <c r="Q108" s="1"/>
      <c r="R108" s="1"/>
      <c r="S108" s="1"/>
      <c r="T108" s="1"/>
      <c r="U108" s="28"/>
      <c r="V108" s="26"/>
      <c r="W108" s="26"/>
      <c r="X108" s="26"/>
      <c r="Y108" s="26"/>
      <c r="Z108" s="26"/>
      <c r="AA108" s="26"/>
      <c r="AB108" s="26"/>
      <c r="AC108" s="26"/>
      <c r="AD108" s="29"/>
      <c r="AE108" s="30"/>
      <c r="AF108" s="30"/>
      <c r="AG108" s="27"/>
      <c r="AH108" s="30"/>
      <c r="AI108" s="122"/>
      <c r="AJ108" s="110"/>
      <c r="AK108" s="267"/>
      <c r="AL108" s="31"/>
      <c r="AM108" s="32"/>
      <c r="AN108" s="26"/>
      <c r="AO108" s="27"/>
      <c r="AP108" s="26"/>
      <c r="AQ108" s="33"/>
      <c r="AR108" s="27"/>
      <c r="AS108" s="27"/>
      <c r="AT108" s="27"/>
      <c r="AU108" s="76"/>
      <c r="AV108" s="27"/>
      <c r="AW108" s="27"/>
      <c r="AX108" s="27"/>
      <c r="AY108" s="27"/>
      <c r="AZ108" s="27"/>
      <c r="BA108" s="27"/>
      <c r="BB108" s="27"/>
      <c r="BC108" s="27"/>
      <c r="BD108" s="27"/>
      <c r="BE108" s="27"/>
      <c r="BF108" s="27"/>
      <c r="BG108" s="27"/>
      <c r="BH108" s="27"/>
      <c r="BI108" s="27"/>
      <c r="BJ108" s="27"/>
      <c r="BK108" s="27"/>
      <c r="BL108" s="27"/>
      <c r="BM108" s="27"/>
      <c r="BN108" s="79"/>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34"/>
      <c r="EG108" s="35"/>
      <c r="EH108" s="33"/>
    </row>
    <row r="109" spans="1:138" s="12" customFormat="1" ht="27.75" customHeight="1" x14ac:dyDescent="0.2">
      <c r="A109" s="1"/>
      <c r="B109" s="1"/>
      <c r="C109" s="1"/>
      <c r="D109" s="1"/>
      <c r="E109" s="1"/>
      <c r="F109" s="1"/>
      <c r="G109" s="1"/>
      <c r="H109" s="1"/>
      <c r="I109" s="1"/>
      <c r="J109" s="1"/>
      <c r="K109" s="26"/>
      <c r="L109" s="26"/>
      <c r="M109" s="26"/>
      <c r="N109" s="1"/>
      <c r="O109" s="1"/>
      <c r="P109" s="1"/>
      <c r="Q109" s="1"/>
      <c r="R109" s="1"/>
      <c r="S109" s="1"/>
      <c r="T109" s="1"/>
      <c r="U109" s="28"/>
      <c r="V109" s="26"/>
      <c r="W109" s="26"/>
      <c r="X109" s="26"/>
      <c r="Y109" s="26"/>
      <c r="Z109" s="26"/>
      <c r="AA109" s="26"/>
      <c r="AB109" s="26"/>
      <c r="AC109" s="26"/>
      <c r="AD109" s="29"/>
      <c r="AE109" s="30"/>
      <c r="AF109" s="30"/>
      <c r="AG109" s="27"/>
      <c r="AH109" s="30"/>
      <c r="AI109" s="122"/>
      <c r="AJ109" s="110"/>
      <c r="AK109" s="267"/>
      <c r="AL109" s="31"/>
      <c r="AM109" s="32"/>
      <c r="AN109" s="26"/>
      <c r="AO109" s="27"/>
      <c r="AP109" s="26"/>
      <c r="AQ109" s="33"/>
      <c r="AR109" s="27"/>
      <c r="AS109" s="27"/>
      <c r="AT109" s="27"/>
      <c r="AU109" s="76"/>
      <c r="AV109" s="27"/>
      <c r="AW109" s="27"/>
      <c r="AX109" s="27"/>
      <c r="AY109" s="27"/>
      <c r="AZ109" s="27"/>
      <c r="BA109" s="27"/>
      <c r="BB109" s="27"/>
      <c r="BC109" s="27"/>
      <c r="BD109" s="27"/>
      <c r="BE109" s="27"/>
      <c r="BF109" s="27"/>
      <c r="BG109" s="27"/>
      <c r="BH109" s="27"/>
      <c r="BI109" s="27"/>
      <c r="BJ109" s="27"/>
      <c r="BK109" s="27"/>
      <c r="BL109" s="27"/>
      <c r="BM109" s="27"/>
      <c r="BN109" s="79"/>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34"/>
      <c r="EG109" s="35"/>
      <c r="EH109" s="33"/>
    </row>
    <row r="110" spans="1:138" s="12" customFormat="1" ht="27.75" customHeight="1" x14ac:dyDescent="0.2">
      <c r="A110" s="1"/>
      <c r="B110" s="1"/>
      <c r="C110" s="1"/>
      <c r="D110" s="1"/>
      <c r="E110" s="1"/>
      <c r="F110" s="1"/>
      <c r="G110" s="1"/>
      <c r="H110" s="1"/>
      <c r="I110" s="1"/>
      <c r="J110" s="1"/>
      <c r="K110" s="26"/>
      <c r="L110" s="26"/>
      <c r="M110" s="26"/>
      <c r="N110" s="1"/>
      <c r="O110" s="1"/>
      <c r="P110" s="1"/>
      <c r="Q110" s="1"/>
      <c r="R110" s="1"/>
      <c r="S110" s="1"/>
      <c r="T110" s="1"/>
      <c r="U110" s="28"/>
      <c r="V110" s="26"/>
      <c r="W110" s="26"/>
      <c r="X110" s="26"/>
      <c r="Y110" s="26"/>
      <c r="Z110" s="26"/>
      <c r="AA110" s="26"/>
      <c r="AB110" s="26"/>
      <c r="AC110" s="26"/>
      <c r="AD110" s="29"/>
      <c r="AE110" s="30"/>
      <c r="AF110" s="30"/>
      <c r="AG110" s="27"/>
      <c r="AH110" s="30"/>
      <c r="AI110" s="122"/>
      <c r="AJ110" s="110"/>
      <c r="AK110" s="267"/>
      <c r="AL110" s="31"/>
      <c r="AM110" s="32"/>
      <c r="AN110" s="26"/>
      <c r="AO110" s="27"/>
      <c r="AP110" s="26"/>
      <c r="AQ110" s="33"/>
      <c r="AR110" s="27"/>
      <c r="AS110" s="27"/>
      <c r="AT110" s="27"/>
      <c r="AU110" s="76"/>
      <c r="AV110" s="27"/>
      <c r="AW110" s="27"/>
      <c r="AX110" s="27"/>
      <c r="AY110" s="27"/>
      <c r="AZ110" s="27"/>
      <c r="BA110" s="27"/>
      <c r="BB110" s="27"/>
      <c r="BC110" s="27"/>
      <c r="BD110" s="27"/>
      <c r="BE110" s="27"/>
      <c r="BF110" s="27"/>
      <c r="BG110" s="27"/>
      <c r="BH110" s="27"/>
      <c r="BI110" s="27"/>
      <c r="BJ110" s="27"/>
      <c r="BK110" s="27"/>
      <c r="BL110" s="27"/>
      <c r="BM110" s="27"/>
      <c r="BN110" s="79"/>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34"/>
      <c r="EG110" s="35"/>
      <c r="EH110" s="33"/>
    </row>
    <row r="111" spans="1:138" s="12" customFormat="1" ht="27.75" customHeight="1" x14ac:dyDescent="0.2">
      <c r="A111" s="1"/>
      <c r="B111" s="1"/>
      <c r="C111" s="1"/>
      <c r="D111" s="1"/>
      <c r="E111" s="1"/>
      <c r="F111" s="1"/>
      <c r="G111" s="1"/>
      <c r="H111" s="1"/>
      <c r="I111" s="1"/>
      <c r="J111" s="1"/>
      <c r="K111" s="26"/>
      <c r="L111" s="26"/>
      <c r="M111" s="26"/>
      <c r="N111" s="1"/>
      <c r="O111" s="1"/>
      <c r="P111" s="1"/>
      <c r="Q111" s="1"/>
      <c r="R111" s="1"/>
      <c r="S111" s="1"/>
      <c r="T111" s="1"/>
      <c r="U111" s="28"/>
      <c r="V111" s="26"/>
      <c r="W111" s="26"/>
      <c r="X111" s="26"/>
      <c r="Y111" s="26"/>
      <c r="Z111" s="26"/>
      <c r="AA111" s="26"/>
      <c r="AB111" s="26"/>
      <c r="AC111" s="26"/>
      <c r="AD111" s="29"/>
      <c r="AE111" s="30"/>
      <c r="AF111" s="30"/>
      <c r="AG111" s="27"/>
      <c r="AH111" s="30"/>
      <c r="AI111" s="122"/>
      <c r="AJ111" s="110"/>
      <c r="AK111" s="267"/>
      <c r="AL111" s="31"/>
      <c r="AM111" s="32"/>
      <c r="AN111" s="26"/>
      <c r="AO111" s="27"/>
      <c r="AP111" s="26"/>
      <c r="AQ111" s="33"/>
      <c r="AR111" s="27"/>
      <c r="AS111" s="27"/>
      <c r="AT111" s="27"/>
      <c r="AU111" s="76"/>
      <c r="AV111" s="27"/>
      <c r="AW111" s="27"/>
      <c r="AX111" s="27"/>
      <c r="AY111" s="27"/>
      <c r="AZ111" s="27"/>
      <c r="BA111" s="27"/>
      <c r="BB111" s="27"/>
      <c r="BC111" s="27"/>
      <c r="BD111" s="27"/>
      <c r="BE111" s="27"/>
      <c r="BF111" s="27"/>
      <c r="BG111" s="27"/>
      <c r="BH111" s="27"/>
      <c r="BI111" s="27"/>
      <c r="BJ111" s="27"/>
      <c r="BK111" s="27"/>
      <c r="BL111" s="27"/>
      <c r="BM111" s="27"/>
      <c r="BN111" s="79"/>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34"/>
      <c r="EG111" s="35"/>
      <c r="EH111" s="33"/>
    </row>
    <row r="112" spans="1:138" s="12" customFormat="1" ht="27.75" customHeight="1" x14ac:dyDescent="0.2">
      <c r="A112" s="1"/>
      <c r="B112" s="1"/>
      <c r="C112" s="1"/>
      <c r="D112" s="1"/>
      <c r="E112" s="1"/>
      <c r="F112" s="1"/>
      <c r="G112" s="1"/>
      <c r="H112" s="1"/>
      <c r="I112" s="1"/>
      <c r="J112" s="1"/>
      <c r="K112" s="26"/>
      <c r="L112" s="26"/>
      <c r="M112" s="26"/>
      <c r="N112" s="1"/>
      <c r="O112" s="1"/>
      <c r="P112" s="1"/>
      <c r="Q112" s="1"/>
      <c r="R112" s="1"/>
      <c r="S112" s="1"/>
      <c r="T112" s="1"/>
      <c r="U112" s="28"/>
      <c r="V112" s="26"/>
      <c r="W112" s="26"/>
      <c r="X112" s="26"/>
      <c r="Y112" s="26"/>
      <c r="Z112" s="26"/>
      <c r="AA112" s="26"/>
      <c r="AB112" s="26"/>
      <c r="AC112" s="26"/>
      <c r="AD112" s="29"/>
      <c r="AE112" s="30"/>
      <c r="AF112" s="30"/>
      <c r="AG112" s="27"/>
      <c r="AH112" s="30"/>
      <c r="AI112" s="122"/>
      <c r="AJ112" s="110"/>
      <c r="AK112" s="267"/>
      <c r="AL112" s="31"/>
      <c r="AM112" s="32"/>
      <c r="AN112" s="26"/>
      <c r="AO112" s="27"/>
      <c r="AP112" s="26"/>
      <c r="AQ112" s="33"/>
      <c r="AR112" s="27"/>
      <c r="AS112" s="27"/>
      <c r="AT112" s="27"/>
      <c r="AU112" s="76"/>
      <c r="AV112" s="27"/>
      <c r="AW112" s="27"/>
      <c r="AX112" s="27"/>
      <c r="AY112" s="27"/>
      <c r="AZ112" s="27"/>
      <c r="BA112" s="27"/>
      <c r="BB112" s="27"/>
      <c r="BC112" s="27"/>
      <c r="BD112" s="27"/>
      <c r="BE112" s="27"/>
      <c r="BF112" s="27"/>
      <c r="BG112" s="27"/>
      <c r="BH112" s="27"/>
      <c r="BI112" s="27"/>
      <c r="BJ112" s="27"/>
      <c r="BK112" s="27"/>
      <c r="BL112" s="27"/>
      <c r="BM112" s="27"/>
      <c r="BN112" s="79"/>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34"/>
      <c r="EG112" s="35"/>
      <c r="EH112" s="33"/>
    </row>
    <row r="113" spans="1:138" s="12" customFormat="1" ht="27.75" customHeight="1" x14ac:dyDescent="0.2">
      <c r="A113" s="1"/>
      <c r="B113" s="1"/>
      <c r="C113" s="1"/>
      <c r="D113" s="1"/>
      <c r="E113" s="1"/>
      <c r="F113" s="1"/>
      <c r="G113" s="1"/>
      <c r="H113" s="1"/>
      <c r="I113" s="1"/>
      <c r="J113" s="1"/>
      <c r="K113" s="26"/>
      <c r="L113" s="26"/>
      <c r="M113" s="26"/>
      <c r="N113" s="1"/>
      <c r="O113" s="1"/>
      <c r="P113" s="1"/>
      <c r="Q113" s="1"/>
      <c r="R113" s="1"/>
      <c r="S113" s="1"/>
      <c r="T113" s="1"/>
      <c r="U113" s="28"/>
      <c r="V113" s="26"/>
      <c r="W113" s="26"/>
      <c r="X113" s="26"/>
      <c r="Y113" s="26"/>
      <c r="Z113" s="26"/>
      <c r="AA113" s="26"/>
      <c r="AB113" s="26"/>
      <c r="AC113" s="26"/>
      <c r="AD113" s="29"/>
      <c r="AE113" s="30"/>
      <c r="AF113" s="30"/>
      <c r="AG113" s="27"/>
      <c r="AH113" s="30"/>
      <c r="AI113" s="122"/>
      <c r="AJ113" s="110"/>
      <c r="AK113" s="267"/>
      <c r="AL113" s="31"/>
      <c r="AM113" s="32"/>
      <c r="AN113" s="26"/>
      <c r="AO113" s="27"/>
      <c r="AP113" s="26"/>
      <c r="AQ113" s="33"/>
      <c r="AR113" s="27"/>
      <c r="AS113" s="27"/>
      <c r="AT113" s="27"/>
      <c r="AU113" s="76"/>
      <c r="AV113" s="27"/>
      <c r="AW113" s="27"/>
      <c r="AX113" s="27"/>
      <c r="AY113" s="27"/>
      <c r="AZ113" s="27"/>
      <c r="BA113" s="27"/>
      <c r="BB113" s="27"/>
      <c r="BC113" s="27"/>
      <c r="BD113" s="27"/>
      <c r="BE113" s="27"/>
      <c r="BF113" s="27"/>
      <c r="BG113" s="27"/>
      <c r="BH113" s="27"/>
      <c r="BI113" s="27"/>
      <c r="BJ113" s="27"/>
      <c r="BK113" s="27"/>
      <c r="BL113" s="27"/>
      <c r="BM113" s="27"/>
      <c r="BN113" s="79"/>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34"/>
      <c r="EG113" s="35"/>
      <c r="EH113" s="33"/>
    </row>
    <row r="114" spans="1:138" s="12" customFormat="1" ht="27.75" customHeight="1" x14ac:dyDescent="0.2">
      <c r="A114" s="1"/>
      <c r="B114" s="1"/>
      <c r="C114" s="1"/>
      <c r="D114" s="1"/>
      <c r="E114" s="1"/>
      <c r="F114" s="1"/>
      <c r="G114" s="1"/>
      <c r="H114" s="1"/>
      <c r="I114" s="1"/>
      <c r="J114" s="1"/>
      <c r="K114" s="26"/>
      <c r="L114" s="26"/>
      <c r="M114" s="26"/>
      <c r="N114" s="1"/>
      <c r="O114" s="1"/>
      <c r="P114" s="1"/>
      <c r="Q114" s="1"/>
      <c r="R114" s="1"/>
      <c r="S114" s="1"/>
      <c r="T114" s="1"/>
      <c r="U114" s="28"/>
      <c r="V114" s="26"/>
      <c r="W114" s="26"/>
      <c r="X114" s="26"/>
      <c r="Y114" s="26"/>
      <c r="Z114" s="26"/>
      <c r="AA114" s="26"/>
      <c r="AB114" s="26"/>
      <c r="AC114" s="26"/>
      <c r="AD114" s="29"/>
      <c r="AE114" s="30"/>
      <c r="AF114" s="30"/>
      <c r="AG114" s="27"/>
      <c r="AH114" s="30"/>
      <c r="AI114" s="122"/>
      <c r="AJ114" s="110"/>
      <c r="AK114" s="267"/>
      <c r="AL114" s="31"/>
      <c r="AM114" s="32"/>
      <c r="AN114" s="26"/>
      <c r="AO114" s="27"/>
      <c r="AP114" s="26"/>
      <c r="AQ114" s="33"/>
      <c r="AR114" s="27"/>
      <c r="AS114" s="27"/>
      <c r="AT114" s="27"/>
      <c r="AU114" s="76"/>
      <c r="AV114" s="27"/>
      <c r="AW114" s="27"/>
      <c r="AX114" s="27"/>
      <c r="AY114" s="27"/>
      <c r="AZ114" s="27"/>
      <c r="BA114" s="27"/>
      <c r="BB114" s="27"/>
      <c r="BC114" s="27"/>
      <c r="BD114" s="27"/>
      <c r="BE114" s="27"/>
      <c r="BF114" s="27"/>
      <c r="BG114" s="27"/>
      <c r="BH114" s="27"/>
      <c r="BI114" s="27"/>
      <c r="BJ114" s="27"/>
      <c r="BK114" s="27"/>
      <c r="BL114" s="27"/>
      <c r="BM114" s="27"/>
      <c r="BN114" s="79"/>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34"/>
      <c r="EG114" s="35"/>
      <c r="EH114" s="33"/>
    </row>
    <row r="115" spans="1:138" s="12" customFormat="1" ht="27.75" customHeight="1" x14ac:dyDescent="0.2">
      <c r="A115" s="1"/>
      <c r="B115" s="1"/>
      <c r="C115" s="1"/>
      <c r="D115" s="1"/>
      <c r="E115" s="1"/>
      <c r="F115" s="1"/>
      <c r="G115" s="1"/>
      <c r="H115" s="1"/>
      <c r="I115" s="1"/>
      <c r="J115" s="1"/>
      <c r="K115" s="26"/>
      <c r="L115" s="26"/>
      <c r="M115" s="26"/>
      <c r="N115" s="1"/>
      <c r="O115" s="1"/>
      <c r="P115" s="1"/>
      <c r="Q115" s="1"/>
      <c r="R115" s="1"/>
      <c r="S115" s="1"/>
      <c r="T115" s="1"/>
      <c r="U115" s="28"/>
      <c r="V115" s="26"/>
      <c r="W115" s="26"/>
      <c r="X115" s="26"/>
      <c r="Y115" s="26"/>
      <c r="Z115" s="26"/>
      <c r="AA115" s="26"/>
      <c r="AB115" s="26"/>
      <c r="AC115" s="26"/>
      <c r="AD115" s="29"/>
      <c r="AE115" s="30"/>
      <c r="AF115" s="30"/>
      <c r="AG115" s="27"/>
      <c r="AH115" s="30"/>
      <c r="AI115" s="122"/>
      <c r="AJ115" s="110"/>
      <c r="AK115" s="267"/>
      <c r="AL115" s="31"/>
      <c r="AM115" s="32"/>
      <c r="AN115" s="26"/>
      <c r="AO115" s="27"/>
      <c r="AP115" s="26"/>
      <c r="AQ115" s="33"/>
      <c r="AR115" s="27"/>
      <c r="AS115" s="27"/>
      <c r="AT115" s="27"/>
      <c r="AU115" s="76"/>
      <c r="AV115" s="27"/>
      <c r="AW115" s="27"/>
      <c r="AX115" s="27"/>
      <c r="AY115" s="27"/>
      <c r="AZ115" s="27"/>
      <c r="BA115" s="27"/>
      <c r="BB115" s="27"/>
      <c r="BC115" s="27"/>
      <c r="BD115" s="27"/>
      <c r="BE115" s="27"/>
      <c r="BF115" s="27"/>
      <c r="BG115" s="27"/>
      <c r="BH115" s="27"/>
      <c r="BI115" s="27"/>
      <c r="BJ115" s="27"/>
      <c r="BK115" s="27"/>
      <c r="BL115" s="27"/>
      <c r="BM115" s="27"/>
      <c r="BN115" s="79"/>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34"/>
      <c r="EG115" s="35"/>
      <c r="EH115" s="33"/>
    </row>
    <row r="116" spans="1:138" s="12" customFormat="1" ht="27.75" customHeight="1" x14ac:dyDescent="0.2">
      <c r="A116" s="1"/>
      <c r="B116" s="1"/>
      <c r="C116" s="1"/>
      <c r="D116" s="1"/>
      <c r="E116" s="1"/>
      <c r="F116" s="1"/>
      <c r="G116" s="1"/>
      <c r="H116" s="1"/>
      <c r="I116" s="1"/>
      <c r="J116" s="1"/>
      <c r="K116" s="26"/>
      <c r="L116" s="26"/>
      <c r="M116" s="26"/>
      <c r="N116" s="1"/>
      <c r="O116" s="1"/>
      <c r="P116" s="1"/>
      <c r="Q116" s="1"/>
      <c r="R116" s="1"/>
      <c r="S116" s="1"/>
      <c r="T116" s="1"/>
      <c r="U116" s="28"/>
      <c r="V116" s="26"/>
      <c r="W116" s="26"/>
      <c r="X116" s="26"/>
      <c r="Y116" s="26"/>
      <c r="Z116" s="26"/>
      <c r="AA116" s="26"/>
      <c r="AB116" s="26"/>
      <c r="AC116" s="26"/>
      <c r="AD116" s="29"/>
      <c r="AE116" s="30"/>
      <c r="AF116" s="30"/>
      <c r="AG116" s="27"/>
      <c r="AH116" s="30"/>
      <c r="AI116" s="122"/>
      <c r="AJ116" s="110"/>
      <c r="AK116" s="267"/>
      <c r="AL116" s="31"/>
      <c r="AM116" s="32"/>
      <c r="AN116" s="26"/>
      <c r="AO116" s="27"/>
      <c r="AP116" s="26"/>
      <c r="AQ116" s="33"/>
      <c r="AR116" s="27"/>
      <c r="AS116" s="27"/>
      <c r="AT116" s="27"/>
      <c r="AU116" s="76"/>
      <c r="AV116" s="27"/>
      <c r="AW116" s="27"/>
      <c r="AX116" s="27"/>
      <c r="AY116" s="27"/>
      <c r="AZ116" s="27"/>
      <c r="BA116" s="27"/>
      <c r="BB116" s="27"/>
      <c r="BC116" s="27"/>
      <c r="BD116" s="27"/>
      <c r="BE116" s="27"/>
      <c r="BF116" s="27"/>
      <c r="BG116" s="27"/>
      <c r="BH116" s="27"/>
      <c r="BI116" s="27"/>
      <c r="BJ116" s="27"/>
      <c r="BK116" s="27"/>
      <c r="BL116" s="27"/>
      <c r="BM116" s="27"/>
      <c r="BN116" s="79"/>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34"/>
      <c r="EG116" s="35"/>
      <c r="EH116" s="33"/>
    </row>
    <row r="117" spans="1:138" s="12" customFormat="1" ht="27.75" customHeight="1" x14ac:dyDescent="0.2">
      <c r="A117" s="1"/>
      <c r="B117" s="1"/>
      <c r="C117" s="1"/>
      <c r="D117" s="1"/>
      <c r="E117" s="1"/>
      <c r="F117" s="1"/>
      <c r="G117" s="1"/>
      <c r="H117" s="1"/>
      <c r="I117" s="1"/>
      <c r="J117" s="1"/>
      <c r="K117" s="26"/>
      <c r="L117" s="26"/>
      <c r="M117" s="26"/>
      <c r="N117" s="1"/>
      <c r="O117" s="1"/>
      <c r="P117" s="1"/>
      <c r="Q117" s="1"/>
      <c r="R117" s="1"/>
      <c r="S117" s="1"/>
      <c r="T117" s="1"/>
      <c r="U117" s="28"/>
      <c r="V117" s="26"/>
      <c r="W117" s="26"/>
      <c r="X117" s="26"/>
      <c r="Y117" s="26"/>
      <c r="Z117" s="26"/>
      <c r="AA117" s="26"/>
      <c r="AB117" s="26"/>
      <c r="AC117" s="26"/>
      <c r="AD117" s="29"/>
      <c r="AE117" s="30"/>
      <c r="AF117" s="30"/>
      <c r="AG117" s="27"/>
      <c r="AH117" s="30"/>
      <c r="AI117" s="122"/>
      <c r="AJ117" s="110"/>
      <c r="AK117" s="267"/>
      <c r="AL117" s="31"/>
      <c r="AM117" s="32"/>
      <c r="AN117" s="26"/>
      <c r="AO117" s="27"/>
      <c r="AP117" s="26"/>
      <c r="AQ117" s="33"/>
      <c r="AR117" s="27"/>
      <c r="AS117" s="27"/>
      <c r="AT117" s="27"/>
      <c r="AU117" s="76"/>
      <c r="AV117" s="27"/>
      <c r="AW117" s="27"/>
      <c r="AX117" s="27"/>
      <c r="AY117" s="27"/>
      <c r="AZ117" s="27"/>
      <c r="BA117" s="27"/>
      <c r="BB117" s="27"/>
      <c r="BC117" s="27"/>
      <c r="BD117" s="27"/>
      <c r="BE117" s="27"/>
      <c r="BF117" s="27"/>
      <c r="BG117" s="27"/>
      <c r="BH117" s="27"/>
      <c r="BI117" s="27"/>
      <c r="BJ117" s="27"/>
      <c r="BK117" s="27"/>
      <c r="BL117" s="27"/>
      <c r="BM117" s="27"/>
      <c r="BN117" s="79"/>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34"/>
      <c r="EG117" s="35"/>
      <c r="EH117" s="33"/>
    </row>
    <row r="118" spans="1:138" s="12" customFormat="1" ht="27.75" customHeight="1" x14ac:dyDescent="0.2">
      <c r="A118" s="1"/>
      <c r="B118" s="1"/>
      <c r="C118" s="1"/>
      <c r="D118" s="1"/>
      <c r="E118" s="1"/>
      <c r="F118" s="1"/>
      <c r="G118" s="1"/>
      <c r="H118" s="1"/>
      <c r="I118" s="1"/>
      <c r="J118" s="1"/>
      <c r="K118" s="26"/>
      <c r="L118" s="26"/>
      <c r="M118" s="26"/>
      <c r="N118" s="1"/>
      <c r="O118" s="1"/>
      <c r="P118" s="1"/>
      <c r="Q118" s="1"/>
      <c r="R118" s="1"/>
      <c r="S118" s="1"/>
      <c r="T118" s="1"/>
      <c r="U118" s="28"/>
      <c r="V118" s="26"/>
      <c r="W118" s="26"/>
      <c r="X118" s="26"/>
      <c r="Y118" s="26"/>
      <c r="Z118" s="26"/>
      <c r="AA118" s="26"/>
      <c r="AB118" s="26"/>
      <c r="AC118" s="26"/>
      <c r="AD118" s="29"/>
      <c r="AE118" s="30"/>
      <c r="AF118" s="30"/>
      <c r="AG118" s="27"/>
      <c r="AH118" s="30"/>
      <c r="AI118" s="122"/>
      <c r="AJ118" s="110"/>
      <c r="AK118" s="267"/>
      <c r="AL118" s="31"/>
      <c r="AM118" s="32"/>
      <c r="AN118" s="26"/>
      <c r="AO118" s="27"/>
      <c r="AP118" s="26"/>
      <c r="AQ118" s="33"/>
      <c r="AR118" s="27"/>
      <c r="AS118" s="27"/>
      <c r="AT118" s="27"/>
      <c r="AU118" s="76"/>
      <c r="AV118" s="27"/>
      <c r="AW118" s="27"/>
      <c r="AX118" s="27"/>
      <c r="AY118" s="27"/>
      <c r="AZ118" s="27"/>
      <c r="BA118" s="27"/>
      <c r="BB118" s="27"/>
      <c r="BC118" s="27"/>
      <c r="BD118" s="27"/>
      <c r="BE118" s="27"/>
      <c r="BF118" s="27"/>
      <c r="BG118" s="27"/>
      <c r="BH118" s="27"/>
      <c r="BI118" s="27"/>
      <c r="BJ118" s="27"/>
      <c r="BK118" s="27"/>
      <c r="BL118" s="27"/>
      <c r="BM118" s="27"/>
      <c r="BN118" s="79"/>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34"/>
      <c r="EG118" s="35"/>
      <c r="EH118" s="33"/>
    </row>
    <row r="119" spans="1:138" s="12" customFormat="1" ht="27.75" customHeight="1" x14ac:dyDescent="0.2">
      <c r="A119" s="1"/>
      <c r="B119" s="1"/>
      <c r="C119" s="1"/>
      <c r="D119" s="1"/>
      <c r="E119" s="1"/>
      <c r="F119" s="1"/>
      <c r="G119" s="1"/>
      <c r="H119" s="1"/>
      <c r="I119" s="1"/>
      <c r="J119" s="1"/>
      <c r="K119" s="26"/>
      <c r="L119" s="26"/>
      <c r="M119" s="26"/>
      <c r="N119" s="1"/>
      <c r="O119" s="1"/>
      <c r="P119" s="1"/>
      <c r="Q119" s="1"/>
      <c r="R119" s="1"/>
      <c r="S119" s="1"/>
      <c r="T119" s="1"/>
      <c r="U119" s="28"/>
      <c r="V119" s="26"/>
      <c r="W119" s="26"/>
      <c r="X119" s="26"/>
      <c r="Y119" s="26"/>
      <c r="Z119" s="26"/>
      <c r="AA119" s="26"/>
      <c r="AB119" s="26"/>
      <c r="AC119" s="26"/>
      <c r="AD119" s="29"/>
      <c r="AE119" s="30"/>
      <c r="AF119" s="30"/>
      <c r="AG119" s="27"/>
      <c r="AH119" s="30"/>
      <c r="AI119" s="122"/>
      <c r="AJ119" s="110"/>
      <c r="AK119" s="267"/>
      <c r="AL119" s="31"/>
      <c r="AM119" s="32"/>
      <c r="AN119" s="26"/>
      <c r="AO119" s="27"/>
      <c r="AP119" s="26"/>
      <c r="AQ119" s="33"/>
      <c r="AR119" s="27"/>
      <c r="AS119" s="27"/>
      <c r="AT119" s="27"/>
      <c r="AU119" s="76"/>
      <c r="AV119" s="27"/>
      <c r="AW119" s="27"/>
      <c r="AX119" s="27"/>
      <c r="AY119" s="27"/>
      <c r="AZ119" s="27"/>
      <c r="BA119" s="27"/>
      <c r="BB119" s="27"/>
      <c r="BC119" s="27"/>
      <c r="BD119" s="27"/>
      <c r="BE119" s="27"/>
      <c r="BF119" s="27"/>
      <c r="BG119" s="27"/>
      <c r="BH119" s="27"/>
      <c r="BI119" s="27"/>
      <c r="BJ119" s="27"/>
      <c r="BK119" s="27"/>
      <c r="BL119" s="27"/>
      <c r="BM119" s="27"/>
      <c r="BN119" s="79"/>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34"/>
      <c r="EG119" s="35"/>
      <c r="EH119" s="33"/>
    </row>
    <row r="120" spans="1:138" s="12" customFormat="1" ht="27.75" customHeight="1" x14ac:dyDescent="0.2">
      <c r="A120" s="1"/>
      <c r="B120" s="1"/>
      <c r="C120" s="1"/>
      <c r="D120" s="1"/>
      <c r="E120" s="1"/>
      <c r="F120" s="1"/>
      <c r="G120" s="1"/>
      <c r="H120" s="1"/>
      <c r="I120" s="1"/>
      <c r="J120" s="1"/>
      <c r="K120" s="26"/>
      <c r="L120" s="26"/>
      <c r="M120" s="26"/>
      <c r="N120" s="1"/>
      <c r="O120" s="1"/>
      <c r="P120" s="1"/>
      <c r="Q120" s="1"/>
      <c r="R120" s="1"/>
      <c r="S120" s="1"/>
      <c r="T120" s="1"/>
      <c r="U120" s="28"/>
      <c r="V120" s="26"/>
      <c r="W120" s="26"/>
      <c r="X120" s="26"/>
      <c r="Y120" s="26"/>
      <c r="Z120" s="26"/>
      <c r="AA120" s="26"/>
      <c r="AB120" s="26"/>
      <c r="AC120" s="26"/>
      <c r="AD120" s="29"/>
      <c r="AE120" s="30"/>
      <c r="AF120" s="30"/>
      <c r="AG120" s="27"/>
      <c r="AH120" s="30"/>
      <c r="AI120" s="122"/>
      <c r="AJ120" s="110"/>
      <c r="AK120" s="267"/>
      <c r="AL120" s="31"/>
      <c r="AM120" s="32"/>
      <c r="AN120" s="26"/>
      <c r="AO120" s="27"/>
      <c r="AP120" s="26"/>
      <c r="AQ120" s="33"/>
      <c r="AR120" s="27"/>
      <c r="AS120" s="27"/>
      <c r="AT120" s="27"/>
      <c r="AU120" s="76"/>
      <c r="AV120" s="27"/>
      <c r="AW120" s="27"/>
      <c r="AX120" s="27"/>
      <c r="AY120" s="27"/>
      <c r="AZ120" s="27"/>
      <c r="BA120" s="27"/>
      <c r="BB120" s="27"/>
      <c r="BC120" s="27"/>
      <c r="BD120" s="27"/>
      <c r="BE120" s="27"/>
      <c r="BF120" s="27"/>
      <c r="BG120" s="27"/>
      <c r="BH120" s="27"/>
      <c r="BI120" s="27"/>
      <c r="BJ120" s="27"/>
      <c r="BK120" s="27"/>
      <c r="BL120" s="27"/>
      <c r="BM120" s="27"/>
      <c r="BN120" s="79"/>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34"/>
      <c r="EG120" s="35"/>
      <c r="EH120" s="33"/>
    </row>
    <row r="121" spans="1:138" s="12" customFormat="1" ht="27.75" customHeight="1" x14ac:dyDescent="0.2">
      <c r="A121" s="1"/>
      <c r="B121" s="1"/>
      <c r="C121" s="1"/>
      <c r="D121" s="1"/>
      <c r="E121" s="1"/>
      <c r="F121" s="1"/>
      <c r="G121" s="1"/>
      <c r="H121" s="1"/>
      <c r="I121" s="1"/>
      <c r="J121" s="1"/>
      <c r="K121" s="26"/>
      <c r="L121" s="26"/>
      <c r="M121" s="26"/>
      <c r="N121" s="1"/>
      <c r="O121" s="1"/>
      <c r="P121" s="1"/>
      <c r="Q121" s="1"/>
      <c r="R121" s="1"/>
      <c r="S121" s="1"/>
      <c r="T121" s="1"/>
      <c r="U121" s="28"/>
      <c r="V121" s="26"/>
      <c r="W121" s="26"/>
      <c r="X121" s="26"/>
      <c r="Y121" s="26"/>
      <c r="Z121" s="26"/>
      <c r="AA121" s="26"/>
      <c r="AB121" s="26"/>
      <c r="AC121" s="26"/>
      <c r="AD121" s="29"/>
      <c r="AE121" s="30"/>
      <c r="AF121" s="30"/>
      <c r="AG121" s="27"/>
      <c r="AH121" s="30"/>
      <c r="AI121" s="122"/>
      <c r="AJ121" s="110"/>
      <c r="AK121" s="267"/>
      <c r="AL121" s="31"/>
      <c r="AM121" s="32"/>
      <c r="AN121" s="26"/>
      <c r="AO121" s="27"/>
      <c r="AP121" s="26"/>
      <c r="AQ121" s="33"/>
      <c r="AR121" s="27"/>
      <c r="AS121" s="27"/>
      <c r="AT121" s="27"/>
      <c r="AU121" s="76"/>
      <c r="AV121" s="27"/>
      <c r="AW121" s="27"/>
      <c r="AX121" s="27"/>
      <c r="AY121" s="27"/>
      <c r="AZ121" s="27"/>
      <c r="BA121" s="27"/>
      <c r="BB121" s="27"/>
      <c r="BC121" s="27"/>
      <c r="BD121" s="27"/>
      <c r="BE121" s="27"/>
      <c r="BF121" s="27"/>
      <c r="BG121" s="27"/>
      <c r="BH121" s="27"/>
      <c r="BI121" s="27"/>
      <c r="BJ121" s="27"/>
      <c r="BK121" s="27"/>
      <c r="BL121" s="27"/>
      <c r="BM121" s="27"/>
      <c r="BN121" s="79"/>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34"/>
      <c r="EG121" s="35"/>
      <c r="EH121" s="33"/>
    </row>
    <row r="122" spans="1:138" s="12" customFormat="1" ht="27.75" customHeight="1" x14ac:dyDescent="0.2">
      <c r="A122" s="1"/>
      <c r="B122" s="1"/>
      <c r="C122" s="1"/>
      <c r="D122" s="1"/>
      <c r="E122" s="1"/>
      <c r="F122" s="1"/>
      <c r="G122" s="1"/>
      <c r="H122" s="1"/>
      <c r="I122" s="1"/>
      <c r="J122" s="1"/>
      <c r="K122" s="26"/>
      <c r="L122" s="26"/>
      <c r="M122" s="26"/>
      <c r="N122" s="1"/>
      <c r="O122" s="1"/>
      <c r="P122" s="1"/>
      <c r="Q122" s="1"/>
      <c r="R122" s="1"/>
      <c r="S122" s="1"/>
      <c r="T122" s="1"/>
      <c r="U122" s="28"/>
      <c r="V122" s="26"/>
      <c r="W122" s="26"/>
      <c r="X122" s="26"/>
      <c r="Y122" s="26"/>
      <c r="Z122" s="26"/>
      <c r="AA122" s="26"/>
      <c r="AB122" s="26"/>
      <c r="AC122" s="26"/>
      <c r="AD122" s="29"/>
      <c r="AE122" s="30"/>
      <c r="AF122" s="30"/>
      <c r="AG122" s="27"/>
      <c r="AH122" s="30"/>
      <c r="AI122" s="122"/>
      <c r="AJ122" s="110"/>
      <c r="AK122" s="267"/>
      <c r="AL122" s="31"/>
      <c r="AM122" s="32"/>
      <c r="AN122" s="26"/>
      <c r="AO122" s="27"/>
      <c r="AP122" s="26"/>
      <c r="AQ122" s="33"/>
      <c r="AR122" s="27"/>
      <c r="AS122" s="27"/>
      <c r="AT122" s="27"/>
      <c r="AU122" s="76"/>
      <c r="AV122" s="27"/>
      <c r="AW122" s="27"/>
      <c r="AX122" s="27"/>
      <c r="AY122" s="27"/>
      <c r="AZ122" s="27"/>
      <c r="BA122" s="27"/>
      <c r="BB122" s="27"/>
      <c r="BC122" s="27"/>
      <c r="BD122" s="27"/>
      <c r="BE122" s="27"/>
      <c r="BF122" s="27"/>
      <c r="BG122" s="27"/>
      <c r="BH122" s="27"/>
      <c r="BI122" s="27"/>
      <c r="BJ122" s="27"/>
      <c r="BK122" s="27"/>
      <c r="BL122" s="27"/>
      <c r="BM122" s="27"/>
      <c r="BN122" s="79"/>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34"/>
      <c r="EG122" s="35"/>
      <c r="EH122" s="33"/>
    </row>
    <row r="123" spans="1:138" s="12" customFormat="1" ht="27.75" customHeight="1" x14ac:dyDescent="0.2">
      <c r="A123" s="1"/>
      <c r="B123" s="1"/>
      <c r="C123" s="1"/>
      <c r="D123" s="1"/>
      <c r="E123" s="1"/>
      <c r="F123" s="1"/>
      <c r="G123" s="1"/>
      <c r="H123" s="1"/>
      <c r="I123" s="1"/>
      <c r="J123" s="1"/>
      <c r="K123" s="26"/>
      <c r="L123" s="26"/>
      <c r="M123" s="26"/>
      <c r="N123" s="1"/>
      <c r="O123" s="1"/>
      <c r="P123" s="1"/>
      <c r="Q123" s="1"/>
      <c r="R123" s="1"/>
      <c r="S123" s="1"/>
      <c r="T123" s="1"/>
      <c r="U123" s="28"/>
      <c r="V123" s="26"/>
      <c r="W123" s="26"/>
      <c r="X123" s="26"/>
      <c r="Y123" s="26"/>
      <c r="Z123" s="26"/>
      <c r="AA123" s="26"/>
      <c r="AB123" s="26"/>
      <c r="AC123" s="26"/>
      <c r="AD123" s="29"/>
      <c r="AE123" s="30"/>
      <c r="AF123" s="30"/>
      <c r="AG123" s="27"/>
      <c r="AH123" s="30"/>
      <c r="AI123" s="122"/>
      <c r="AJ123" s="110"/>
      <c r="AK123" s="267"/>
      <c r="AL123" s="31"/>
      <c r="AM123" s="32"/>
      <c r="AN123" s="26"/>
      <c r="AO123" s="27"/>
      <c r="AP123" s="26"/>
      <c r="AQ123" s="33"/>
      <c r="AR123" s="27"/>
      <c r="AS123" s="27"/>
      <c r="AT123" s="27"/>
      <c r="AU123" s="76"/>
      <c r="AV123" s="27"/>
      <c r="AW123" s="27"/>
      <c r="AX123" s="27"/>
      <c r="AY123" s="27"/>
      <c r="AZ123" s="27"/>
      <c r="BA123" s="27"/>
      <c r="BB123" s="27"/>
      <c r="BC123" s="27"/>
      <c r="BD123" s="27"/>
      <c r="BE123" s="27"/>
      <c r="BF123" s="27"/>
      <c r="BG123" s="27"/>
      <c r="BH123" s="27"/>
      <c r="BI123" s="27"/>
      <c r="BJ123" s="27"/>
      <c r="BK123" s="27"/>
      <c r="BL123" s="27"/>
      <c r="BM123" s="27"/>
      <c r="BN123" s="79"/>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34"/>
      <c r="EG123" s="35"/>
      <c r="EH123" s="33"/>
    </row>
    <row r="124" spans="1:138" s="12" customFormat="1" ht="27.75" customHeight="1" x14ac:dyDescent="0.2">
      <c r="A124" s="1"/>
      <c r="B124" s="1"/>
      <c r="C124" s="1"/>
      <c r="D124" s="1"/>
      <c r="E124" s="1"/>
      <c r="F124" s="1"/>
      <c r="G124" s="1"/>
      <c r="H124" s="1"/>
      <c r="I124" s="1"/>
      <c r="J124" s="1"/>
      <c r="K124" s="26"/>
      <c r="L124" s="26"/>
      <c r="M124" s="26"/>
      <c r="N124" s="1"/>
      <c r="O124" s="1"/>
      <c r="P124" s="1"/>
      <c r="Q124" s="1"/>
      <c r="R124" s="1"/>
      <c r="S124" s="1"/>
      <c r="T124" s="1"/>
      <c r="U124" s="28"/>
      <c r="V124" s="26"/>
      <c r="W124" s="26"/>
      <c r="X124" s="26"/>
      <c r="Y124" s="26"/>
      <c r="Z124" s="26"/>
      <c r="AA124" s="26"/>
      <c r="AB124" s="26"/>
      <c r="AC124" s="26"/>
      <c r="AD124" s="29"/>
      <c r="AE124" s="30"/>
      <c r="AF124" s="30"/>
      <c r="AG124" s="27"/>
      <c r="AH124" s="30"/>
      <c r="AI124" s="122"/>
      <c r="AJ124" s="110"/>
      <c r="AK124" s="267"/>
      <c r="AL124" s="31"/>
      <c r="AM124" s="32"/>
      <c r="AN124" s="26"/>
      <c r="AO124" s="27"/>
      <c r="AP124" s="26"/>
      <c r="AQ124" s="33"/>
      <c r="AR124" s="27"/>
      <c r="AS124" s="27"/>
      <c r="AT124" s="27"/>
      <c r="AU124" s="76"/>
      <c r="AV124" s="27"/>
      <c r="AW124" s="27"/>
      <c r="AX124" s="27"/>
      <c r="AY124" s="27"/>
      <c r="AZ124" s="27"/>
      <c r="BA124" s="27"/>
      <c r="BB124" s="27"/>
      <c r="BC124" s="27"/>
      <c r="BD124" s="27"/>
      <c r="BE124" s="27"/>
      <c r="BF124" s="27"/>
      <c r="BG124" s="27"/>
      <c r="BH124" s="27"/>
      <c r="BI124" s="27"/>
      <c r="BJ124" s="27"/>
      <c r="BK124" s="27"/>
      <c r="BL124" s="27"/>
      <c r="BM124" s="27"/>
      <c r="BN124" s="79"/>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34"/>
      <c r="EG124" s="35"/>
      <c r="EH124" s="33"/>
    </row>
    <row r="125" spans="1:138" s="12" customFormat="1" ht="27.75" customHeight="1" x14ac:dyDescent="0.2">
      <c r="A125" s="1"/>
      <c r="B125" s="1"/>
      <c r="C125" s="1"/>
      <c r="D125" s="1"/>
      <c r="E125" s="1"/>
      <c r="F125" s="1"/>
      <c r="G125" s="1"/>
      <c r="H125" s="1"/>
      <c r="I125" s="1"/>
      <c r="J125" s="1"/>
      <c r="K125" s="26"/>
      <c r="L125" s="26"/>
      <c r="M125" s="26"/>
      <c r="N125" s="1"/>
      <c r="O125" s="1"/>
      <c r="P125" s="1"/>
      <c r="Q125" s="1"/>
      <c r="R125" s="1"/>
      <c r="S125" s="1"/>
      <c r="T125" s="1"/>
      <c r="U125" s="28"/>
      <c r="V125" s="26"/>
      <c r="W125" s="26"/>
      <c r="X125" s="26"/>
      <c r="Y125" s="26"/>
      <c r="Z125" s="26"/>
      <c r="AA125" s="26"/>
      <c r="AB125" s="26"/>
      <c r="AC125" s="26"/>
      <c r="AD125" s="29"/>
      <c r="AE125" s="30"/>
      <c r="AF125" s="30"/>
      <c r="AG125" s="27"/>
      <c r="AH125" s="30"/>
      <c r="AI125" s="122"/>
      <c r="AJ125" s="110"/>
      <c r="AK125" s="267"/>
      <c r="AL125" s="31"/>
      <c r="AM125" s="32"/>
      <c r="AN125" s="26"/>
      <c r="AO125" s="27"/>
      <c r="AP125" s="26"/>
      <c r="AQ125" s="33"/>
      <c r="AR125" s="27"/>
      <c r="AS125" s="27"/>
      <c r="AT125" s="27"/>
      <c r="AU125" s="76"/>
      <c r="AV125" s="27"/>
      <c r="AW125" s="27"/>
      <c r="AX125" s="27"/>
      <c r="AY125" s="27"/>
      <c r="AZ125" s="27"/>
      <c r="BA125" s="27"/>
      <c r="BB125" s="27"/>
      <c r="BC125" s="27"/>
      <c r="BD125" s="27"/>
      <c r="BE125" s="27"/>
      <c r="BF125" s="27"/>
      <c r="BG125" s="27"/>
      <c r="BH125" s="27"/>
      <c r="BI125" s="27"/>
      <c r="BJ125" s="27"/>
      <c r="BK125" s="27"/>
      <c r="BL125" s="27"/>
      <c r="BM125" s="27"/>
      <c r="BN125" s="79"/>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34"/>
      <c r="EG125" s="35"/>
      <c r="EH125" s="33"/>
    </row>
    <row r="126" spans="1:138" s="12" customFormat="1" ht="27.75" customHeight="1" x14ac:dyDescent="0.2">
      <c r="A126" s="1"/>
      <c r="B126" s="1"/>
      <c r="C126" s="1"/>
      <c r="D126" s="1"/>
      <c r="E126" s="1"/>
      <c r="F126" s="1"/>
      <c r="G126" s="1"/>
      <c r="H126" s="1"/>
      <c r="I126" s="1"/>
      <c r="J126" s="1"/>
      <c r="K126" s="26"/>
      <c r="L126" s="26"/>
      <c r="M126" s="26"/>
      <c r="N126" s="1"/>
      <c r="O126" s="1"/>
      <c r="P126" s="1"/>
      <c r="Q126" s="1"/>
      <c r="R126" s="1"/>
      <c r="S126" s="1"/>
      <c r="T126" s="1"/>
      <c r="U126" s="28"/>
      <c r="V126" s="26"/>
      <c r="W126" s="26"/>
      <c r="X126" s="26"/>
      <c r="Y126" s="26"/>
      <c r="Z126" s="26"/>
      <c r="AA126" s="26"/>
      <c r="AB126" s="26"/>
      <c r="AC126" s="26"/>
      <c r="AD126" s="29"/>
      <c r="AE126" s="30"/>
      <c r="AF126" s="30"/>
      <c r="AG126" s="27"/>
      <c r="AH126" s="30"/>
      <c r="AI126" s="122"/>
      <c r="AJ126" s="110"/>
      <c r="AK126" s="267"/>
      <c r="AL126" s="31"/>
      <c r="AM126" s="32"/>
      <c r="AN126" s="26"/>
      <c r="AO126" s="27"/>
      <c r="AP126" s="26"/>
      <c r="AQ126" s="33"/>
      <c r="AR126" s="27"/>
      <c r="AS126" s="27"/>
      <c r="AT126" s="27"/>
      <c r="AU126" s="76"/>
      <c r="AV126" s="27"/>
      <c r="AW126" s="27"/>
      <c r="AX126" s="27"/>
      <c r="AY126" s="27"/>
      <c r="AZ126" s="27"/>
      <c r="BA126" s="27"/>
      <c r="BB126" s="27"/>
      <c r="BC126" s="27"/>
      <c r="BD126" s="27"/>
      <c r="BE126" s="27"/>
      <c r="BF126" s="27"/>
      <c r="BG126" s="27"/>
      <c r="BH126" s="27"/>
      <c r="BI126" s="27"/>
      <c r="BJ126" s="27"/>
      <c r="BK126" s="27"/>
      <c r="BL126" s="27"/>
      <c r="BM126" s="27"/>
      <c r="BN126" s="79"/>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34"/>
      <c r="EG126" s="35"/>
      <c r="EH126" s="33"/>
    </row>
    <row r="127" spans="1:138" s="12" customFormat="1" ht="27.75" customHeight="1" x14ac:dyDescent="0.2">
      <c r="A127" s="1"/>
      <c r="B127" s="1"/>
      <c r="C127" s="1"/>
      <c r="D127" s="1"/>
      <c r="E127" s="1"/>
      <c r="F127" s="1"/>
      <c r="G127" s="1"/>
      <c r="H127" s="1"/>
      <c r="I127" s="1"/>
      <c r="J127" s="1"/>
      <c r="K127" s="26"/>
      <c r="L127" s="26"/>
      <c r="M127" s="26"/>
      <c r="N127" s="1"/>
      <c r="O127" s="1"/>
      <c r="P127" s="1"/>
      <c r="Q127" s="1"/>
      <c r="R127" s="1"/>
      <c r="S127" s="1"/>
      <c r="T127" s="1"/>
      <c r="U127" s="28"/>
      <c r="V127" s="26"/>
      <c r="W127" s="26"/>
      <c r="X127" s="26"/>
      <c r="Y127" s="26"/>
      <c r="Z127" s="26"/>
      <c r="AA127" s="26"/>
      <c r="AB127" s="26"/>
      <c r="AC127" s="26"/>
      <c r="AD127" s="29"/>
      <c r="AE127" s="30"/>
      <c r="AF127" s="30"/>
      <c r="AG127" s="27"/>
      <c r="AH127" s="30"/>
      <c r="AI127" s="122"/>
      <c r="AJ127" s="110"/>
      <c r="AK127" s="267"/>
      <c r="AL127" s="31"/>
      <c r="AM127" s="32"/>
      <c r="AN127" s="26"/>
      <c r="AO127" s="27"/>
      <c r="AP127" s="26"/>
      <c r="AQ127" s="33"/>
      <c r="AR127" s="27"/>
      <c r="AS127" s="27"/>
      <c r="AT127" s="27"/>
      <c r="AU127" s="76"/>
      <c r="AV127" s="27"/>
      <c r="AW127" s="27"/>
      <c r="AX127" s="27"/>
      <c r="AY127" s="27"/>
      <c r="AZ127" s="27"/>
      <c r="BA127" s="27"/>
      <c r="BB127" s="27"/>
      <c r="BC127" s="27"/>
      <c r="BD127" s="27"/>
      <c r="BE127" s="27"/>
      <c r="BF127" s="27"/>
      <c r="BG127" s="27"/>
      <c r="BH127" s="27"/>
      <c r="BI127" s="27"/>
      <c r="BJ127" s="27"/>
      <c r="BK127" s="27"/>
      <c r="BL127" s="27"/>
      <c r="BM127" s="27"/>
      <c r="BN127" s="79"/>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34"/>
      <c r="EG127" s="35"/>
      <c r="EH127" s="33"/>
    </row>
    <row r="128" spans="1:138" s="12" customFormat="1" ht="27.75" customHeight="1" x14ac:dyDescent="0.2">
      <c r="A128" s="1"/>
      <c r="B128" s="1"/>
      <c r="C128" s="1"/>
      <c r="D128" s="1"/>
      <c r="E128" s="1"/>
      <c r="F128" s="1"/>
      <c r="G128" s="1"/>
      <c r="H128" s="1"/>
      <c r="I128" s="1"/>
      <c r="J128" s="1"/>
      <c r="K128" s="26"/>
      <c r="L128" s="26"/>
      <c r="M128" s="26"/>
      <c r="N128" s="1"/>
      <c r="O128" s="1"/>
      <c r="P128" s="1"/>
      <c r="Q128" s="1"/>
      <c r="R128" s="1"/>
      <c r="S128" s="1"/>
      <c r="T128" s="1"/>
      <c r="U128" s="28"/>
      <c r="V128" s="26"/>
      <c r="W128" s="26"/>
      <c r="X128" s="26"/>
      <c r="Y128" s="26"/>
      <c r="Z128" s="26"/>
      <c r="AA128" s="26"/>
      <c r="AB128" s="26"/>
      <c r="AC128" s="26"/>
      <c r="AD128" s="29"/>
      <c r="AE128" s="30"/>
      <c r="AF128" s="30"/>
      <c r="AG128" s="27"/>
      <c r="AH128" s="30"/>
      <c r="AI128" s="122"/>
      <c r="AJ128" s="110"/>
      <c r="AK128" s="267"/>
      <c r="AL128" s="31"/>
      <c r="AM128" s="32"/>
      <c r="AN128" s="26"/>
      <c r="AO128" s="27"/>
      <c r="AP128" s="26"/>
      <c r="AQ128" s="33"/>
      <c r="AR128" s="27"/>
      <c r="AS128" s="27"/>
      <c r="AT128" s="27"/>
      <c r="AU128" s="76"/>
      <c r="AV128" s="27"/>
      <c r="AW128" s="27"/>
      <c r="AX128" s="27"/>
      <c r="AY128" s="27"/>
      <c r="AZ128" s="27"/>
      <c r="BA128" s="27"/>
      <c r="BB128" s="27"/>
      <c r="BC128" s="27"/>
      <c r="BD128" s="27"/>
      <c r="BE128" s="27"/>
      <c r="BF128" s="27"/>
      <c r="BG128" s="27"/>
      <c r="BH128" s="27"/>
      <c r="BI128" s="27"/>
      <c r="BJ128" s="27"/>
      <c r="BK128" s="27"/>
      <c r="BL128" s="27"/>
      <c r="BM128" s="27"/>
      <c r="BN128" s="79"/>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34"/>
      <c r="EG128" s="35"/>
      <c r="EH128" s="33"/>
    </row>
    <row r="129" spans="1:139" s="12" customFormat="1" ht="27.75" customHeight="1" x14ac:dyDescent="0.2">
      <c r="A129" s="1"/>
      <c r="B129" s="1"/>
      <c r="C129" s="1"/>
      <c r="D129" s="1"/>
      <c r="E129" s="1"/>
      <c r="F129" s="1"/>
      <c r="G129" s="1"/>
      <c r="H129" s="1"/>
      <c r="I129" s="1"/>
      <c r="J129" s="1"/>
      <c r="K129" s="26"/>
      <c r="L129" s="26"/>
      <c r="M129" s="26"/>
      <c r="N129" s="1"/>
      <c r="O129" s="1"/>
      <c r="P129" s="1"/>
      <c r="Q129" s="1"/>
      <c r="R129" s="1"/>
      <c r="S129" s="1"/>
      <c r="T129" s="1"/>
      <c r="U129" s="28"/>
      <c r="V129" s="26"/>
      <c r="W129" s="26"/>
      <c r="X129" s="26"/>
      <c r="Y129" s="26"/>
      <c r="Z129" s="26"/>
      <c r="AA129" s="26"/>
      <c r="AB129" s="26"/>
      <c r="AC129" s="26"/>
      <c r="AD129" s="29"/>
      <c r="AE129" s="30"/>
      <c r="AF129" s="30"/>
      <c r="AG129" s="27"/>
      <c r="AH129" s="30"/>
      <c r="AI129" s="122"/>
      <c r="AJ129" s="110"/>
      <c r="AK129" s="267"/>
      <c r="AL129" s="31"/>
      <c r="AM129" s="32"/>
      <c r="AN129" s="26"/>
      <c r="AO129" s="27"/>
      <c r="AP129" s="26"/>
      <c r="AQ129" s="33"/>
      <c r="AR129" s="27"/>
      <c r="AS129" s="27"/>
      <c r="AT129" s="27"/>
      <c r="AU129" s="76"/>
      <c r="AV129" s="27"/>
      <c r="AW129" s="27"/>
      <c r="AX129" s="27"/>
      <c r="AY129" s="27"/>
      <c r="AZ129" s="27"/>
      <c r="BA129" s="27"/>
      <c r="BB129" s="27"/>
      <c r="BC129" s="27"/>
      <c r="BD129" s="27"/>
      <c r="BE129" s="27"/>
      <c r="BF129" s="27"/>
      <c r="BG129" s="27"/>
      <c r="BH129" s="27"/>
      <c r="BI129" s="27"/>
      <c r="BJ129" s="27"/>
      <c r="BK129" s="27"/>
      <c r="BL129" s="27"/>
      <c r="BM129" s="27"/>
      <c r="BN129" s="79"/>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34"/>
      <c r="EG129" s="35"/>
      <c r="EH129" s="33"/>
    </row>
    <row r="130" spans="1:139" s="12" customFormat="1" ht="27.75" customHeight="1" x14ac:dyDescent="0.2">
      <c r="A130" s="1"/>
      <c r="B130" s="1"/>
      <c r="C130" s="1"/>
      <c r="D130" s="1"/>
      <c r="E130" s="1"/>
      <c r="F130" s="1"/>
      <c r="G130" s="1"/>
      <c r="H130" s="1"/>
      <c r="I130" s="1"/>
      <c r="J130" s="1"/>
      <c r="K130" s="26"/>
      <c r="L130" s="26"/>
      <c r="M130" s="26"/>
      <c r="N130" s="1"/>
      <c r="O130" s="1"/>
      <c r="P130" s="1"/>
      <c r="Q130" s="1"/>
      <c r="R130" s="1"/>
      <c r="S130" s="1"/>
      <c r="T130" s="1"/>
      <c r="U130" s="28"/>
      <c r="V130" s="26"/>
      <c r="W130" s="26"/>
      <c r="X130" s="26"/>
      <c r="Y130" s="26"/>
      <c r="Z130" s="26"/>
      <c r="AA130" s="26"/>
      <c r="AB130" s="26"/>
      <c r="AC130" s="26"/>
      <c r="AD130" s="29"/>
      <c r="AE130" s="30"/>
      <c r="AF130" s="30"/>
      <c r="AG130" s="27"/>
      <c r="AH130" s="30"/>
      <c r="AI130" s="122"/>
      <c r="AJ130" s="110"/>
      <c r="AK130" s="267"/>
      <c r="AL130" s="31"/>
      <c r="AM130" s="32"/>
      <c r="AN130" s="26"/>
      <c r="AO130" s="27"/>
      <c r="AP130" s="26"/>
      <c r="AQ130" s="33"/>
      <c r="AR130" s="27"/>
      <c r="AS130" s="27"/>
      <c r="AT130" s="27"/>
      <c r="AU130" s="76"/>
      <c r="AV130" s="27"/>
      <c r="AW130" s="27"/>
      <c r="AX130" s="27"/>
      <c r="AY130" s="27"/>
      <c r="AZ130" s="27"/>
      <c r="BA130" s="27"/>
      <c r="BB130" s="27"/>
      <c r="BC130" s="27"/>
      <c r="BD130" s="27"/>
      <c r="BE130" s="27"/>
      <c r="BF130" s="27"/>
      <c r="BG130" s="27"/>
      <c r="BH130" s="27"/>
      <c r="BI130" s="27"/>
      <c r="BJ130" s="27"/>
      <c r="BK130" s="27"/>
      <c r="BL130" s="27"/>
      <c r="BM130" s="27"/>
      <c r="BN130" s="79"/>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34"/>
      <c r="EG130" s="35"/>
      <c r="EH130" s="33"/>
    </row>
    <row r="131" spans="1:139" s="12" customFormat="1" ht="27.75" customHeight="1" x14ac:dyDescent="0.2">
      <c r="A131" s="1"/>
      <c r="B131" s="1"/>
      <c r="C131" s="1"/>
      <c r="D131" s="1"/>
      <c r="E131" s="1"/>
      <c r="F131" s="1"/>
      <c r="G131" s="1"/>
      <c r="H131" s="1"/>
      <c r="I131" s="1"/>
      <c r="J131" s="1"/>
      <c r="K131" s="26"/>
      <c r="L131" s="26"/>
      <c r="M131" s="26"/>
      <c r="N131" s="1"/>
      <c r="O131" s="1"/>
      <c r="P131" s="1"/>
      <c r="Q131" s="1"/>
      <c r="R131" s="1"/>
      <c r="S131" s="1"/>
      <c r="T131" s="1"/>
      <c r="U131" s="28"/>
      <c r="V131" s="26"/>
      <c r="W131" s="26"/>
      <c r="X131" s="26"/>
      <c r="Y131" s="26"/>
      <c r="Z131" s="26"/>
      <c r="AA131" s="26"/>
      <c r="AB131" s="26"/>
      <c r="AC131" s="26"/>
      <c r="AD131" s="29"/>
      <c r="AE131" s="30"/>
      <c r="AF131" s="30"/>
      <c r="AG131" s="27"/>
      <c r="AH131" s="30"/>
      <c r="AI131" s="122"/>
      <c r="AJ131" s="110"/>
      <c r="AK131" s="267"/>
      <c r="AL131" s="31"/>
      <c r="AM131" s="32"/>
      <c r="AN131" s="26"/>
      <c r="AO131" s="27"/>
      <c r="AP131" s="26"/>
      <c r="AQ131" s="33"/>
      <c r="AR131" s="27"/>
      <c r="AS131" s="27"/>
      <c r="AT131" s="27"/>
      <c r="AU131" s="76"/>
      <c r="AV131" s="27"/>
      <c r="AW131" s="27"/>
      <c r="AX131" s="27"/>
      <c r="AY131" s="27"/>
      <c r="AZ131" s="27"/>
      <c r="BA131" s="27"/>
      <c r="BB131" s="27"/>
      <c r="BC131" s="27"/>
      <c r="BD131" s="27"/>
      <c r="BE131" s="27"/>
      <c r="BF131" s="27"/>
      <c r="BG131" s="27"/>
      <c r="BH131" s="27"/>
      <c r="BI131" s="27"/>
      <c r="BJ131" s="27"/>
      <c r="BK131" s="27"/>
      <c r="BL131" s="27"/>
      <c r="BM131" s="27"/>
      <c r="BN131" s="79"/>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34"/>
      <c r="EG131" s="35"/>
      <c r="EH131" s="33"/>
    </row>
    <row r="132" spans="1:139" s="12" customFormat="1" ht="27.75" customHeight="1" x14ac:dyDescent="0.2">
      <c r="A132" s="1"/>
      <c r="B132" s="1"/>
      <c r="C132" s="1"/>
      <c r="D132" s="1"/>
      <c r="E132" s="1"/>
      <c r="F132" s="1"/>
      <c r="G132" s="1"/>
      <c r="H132" s="1"/>
      <c r="I132" s="1"/>
      <c r="J132" s="1"/>
      <c r="K132" s="26"/>
      <c r="L132" s="26"/>
      <c r="M132" s="26"/>
      <c r="N132" s="1"/>
      <c r="O132" s="1"/>
      <c r="P132" s="1"/>
      <c r="Q132" s="1"/>
      <c r="R132" s="1"/>
      <c r="S132" s="1"/>
      <c r="T132" s="1"/>
      <c r="U132" s="28"/>
      <c r="V132" s="26"/>
      <c r="W132" s="26"/>
      <c r="X132" s="26"/>
      <c r="Y132" s="26"/>
      <c r="Z132" s="26"/>
      <c r="AA132" s="26"/>
      <c r="AB132" s="26"/>
      <c r="AC132" s="26"/>
      <c r="AD132" s="29"/>
      <c r="AE132" s="30"/>
      <c r="AF132" s="30"/>
      <c r="AG132" s="27"/>
      <c r="AH132" s="30"/>
      <c r="AI132" s="122"/>
      <c r="AJ132" s="110"/>
      <c r="AK132" s="267"/>
      <c r="AL132" s="31"/>
      <c r="AM132" s="32"/>
      <c r="AN132" s="26"/>
      <c r="AO132" s="27"/>
      <c r="AP132" s="26"/>
      <c r="AQ132" s="33"/>
      <c r="AR132" s="27"/>
      <c r="AS132" s="27"/>
      <c r="AT132" s="27"/>
      <c r="AU132" s="76"/>
      <c r="AV132" s="27"/>
      <c r="AW132" s="27"/>
      <c r="AX132" s="27"/>
      <c r="AY132" s="27"/>
      <c r="AZ132" s="27"/>
      <c r="BA132" s="27"/>
      <c r="BB132" s="27"/>
      <c r="BC132" s="27"/>
      <c r="BD132" s="27"/>
      <c r="BE132" s="27"/>
      <c r="BF132" s="27"/>
      <c r="BG132" s="27"/>
      <c r="BH132" s="27"/>
      <c r="BI132" s="27"/>
      <c r="BJ132" s="27"/>
      <c r="BK132" s="27"/>
      <c r="BL132" s="27"/>
      <c r="BM132" s="27"/>
      <c r="BN132" s="79"/>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34"/>
      <c r="EG132" s="35"/>
      <c r="EH132" s="33"/>
    </row>
    <row r="133" spans="1:139" s="12" customFormat="1" ht="27.75" customHeight="1" x14ac:dyDescent="0.2">
      <c r="A133" s="1"/>
      <c r="B133" s="1"/>
      <c r="C133" s="1"/>
      <c r="D133" s="1"/>
      <c r="E133" s="1"/>
      <c r="F133" s="1"/>
      <c r="G133" s="1"/>
      <c r="H133" s="1"/>
      <c r="I133" s="1"/>
      <c r="J133" s="1"/>
      <c r="K133" s="26"/>
      <c r="L133" s="26"/>
      <c r="M133" s="26"/>
      <c r="N133" s="1"/>
      <c r="O133" s="1"/>
      <c r="P133" s="1"/>
      <c r="Q133" s="1"/>
      <c r="R133" s="1"/>
      <c r="S133" s="1"/>
      <c r="T133" s="1"/>
      <c r="U133" s="28"/>
      <c r="V133" s="26"/>
      <c r="W133" s="26"/>
      <c r="X133" s="26"/>
      <c r="Y133" s="26"/>
      <c r="Z133" s="26"/>
      <c r="AA133" s="26"/>
      <c r="AB133" s="26"/>
      <c r="AC133" s="26"/>
      <c r="AD133" s="29"/>
      <c r="AE133" s="30"/>
      <c r="AF133" s="30"/>
      <c r="AG133" s="27"/>
      <c r="AH133" s="30"/>
      <c r="AI133" s="122"/>
      <c r="AJ133" s="110"/>
      <c r="AK133" s="267"/>
      <c r="AL133" s="31"/>
      <c r="AM133" s="32"/>
      <c r="AN133" s="26"/>
      <c r="AO133" s="27"/>
      <c r="AP133" s="26"/>
      <c r="AQ133" s="33"/>
      <c r="AR133" s="27"/>
      <c r="AS133" s="27"/>
      <c r="AT133" s="27"/>
      <c r="AU133" s="76"/>
      <c r="AV133" s="27"/>
      <c r="AW133" s="27"/>
      <c r="AX133" s="27"/>
      <c r="AY133" s="27"/>
      <c r="AZ133" s="27"/>
      <c r="BA133" s="27"/>
      <c r="BB133" s="27"/>
      <c r="BC133" s="27"/>
      <c r="BD133" s="27"/>
      <c r="BE133" s="27"/>
      <c r="BF133" s="27"/>
      <c r="BG133" s="27"/>
      <c r="BH133" s="27"/>
      <c r="BI133" s="27"/>
      <c r="BJ133" s="27"/>
      <c r="BK133" s="27"/>
      <c r="BL133" s="27"/>
      <c r="BM133" s="27"/>
      <c r="BN133" s="79"/>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34"/>
      <c r="EG133" s="35"/>
      <c r="EH133" s="33"/>
    </row>
    <row r="134" spans="1:139" s="15" customFormat="1" ht="33" customHeight="1" x14ac:dyDescent="0.25">
      <c r="A134" s="1"/>
      <c r="B134" s="1"/>
      <c r="C134" s="1"/>
      <c r="D134" s="1"/>
      <c r="E134" s="1"/>
      <c r="F134" s="1"/>
      <c r="G134" s="1"/>
      <c r="H134" s="1"/>
      <c r="I134" s="1"/>
      <c r="J134" s="1"/>
      <c r="K134" s="26"/>
      <c r="L134" s="26"/>
      <c r="M134" s="26"/>
      <c r="N134" s="1"/>
      <c r="O134" s="1"/>
      <c r="P134" s="1"/>
      <c r="Q134" s="1"/>
      <c r="R134" s="1"/>
      <c r="S134" s="1"/>
      <c r="T134" s="1"/>
      <c r="U134" s="28"/>
      <c r="V134" s="26"/>
      <c r="W134" s="26"/>
      <c r="X134" s="26"/>
      <c r="Y134" s="26"/>
      <c r="Z134" s="26"/>
      <c r="AA134" s="26"/>
      <c r="AB134" s="26"/>
      <c r="AC134" s="26"/>
      <c r="AD134" s="29"/>
      <c r="AE134" s="30"/>
      <c r="AF134" s="30"/>
      <c r="AG134" s="27"/>
      <c r="AH134" s="30"/>
      <c r="AI134" s="122"/>
      <c r="AJ134" s="110"/>
      <c r="AK134" s="267"/>
      <c r="AL134" s="31"/>
      <c r="AM134" s="32"/>
      <c r="AN134" s="26"/>
      <c r="AO134" s="27"/>
      <c r="AP134" s="26"/>
      <c r="AQ134" s="33"/>
      <c r="AR134" s="27"/>
      <c r="AS134" s="27"/>
      <c r="AT134" s="27"/>
      <c r="AU134" s="76"/>
      <c r="AV134" s="27"/>
      <c r="AW134" s="27"/>
      <c r="AX134" s="27"/>
      <c r="AY134" s="27"/>
      <c r="AZ134" s="27"/>
      <c r="BA134" s="27"/>
      <c r="BB134" s="27"/>
      <c r="BC134" s="27"/>
      <c r="BD134" s="27"/>
      <c r="BE134" s="27"/>
      <c r="BF134" s="27"/>
      <c r="BG134" s="27"/>
      <c r="BH134" s="27"/>
      <c r="BI134" s="27"/>
      <c r="BJ134" s="27"/>
      <c r="BK134" s="27"/>
      <c r="BL134" s="27"/>
      <c r="BM134" s="27"/>
      <c r="BN134" s="79"/>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34"/>
      <c r="EG134" s="35"/>
      <c r="EH134" s="33"/>
      <c r="EI134" s="12"/>
    </row>
    <row r="135" spans="1:139" s="12" customFormat="1" ht="29.25" customHeight="1" x14ac:dyDescent="0.2">
      <c r="A135" s="1"/>
      <c r="B135" s="1"/>
      <c r="C135" s="1"/>
      <c r="D135" s="1"/>
      <c r="E135" s="1"/>
      <c r="F135" s="1"/>
      <c r="G135" s="1"/>
      <c r="H135" s="1"/>
      <c r="I135" s="1"/>
      <c r="J135" s="1"/>
      <c r="K135" s="26"/>
      <c r="L135" s="26"/>
      <c r="M135" s="26"/>
      <c r="N135" s="1"/>
      <c r="O135" s="1"/>
      <c r="P135" s="1"/>
      <c r="Q135" s="1"/>
      <c r="R135" s="1"/>
      <c r="S135" s="1"/>
      <c r="T135" s="1"/>
      <c r="U135" s="28"/>
      <c r="V135" s="26"/>
      <c r="W135" s="26"/>
      <c r="X135" s="26"/>
      <c r="Y135" s="26"/>
      <c r="Z135" s="26"/>
      <c r="AA135" s="26"/>
      <c r="AB135" s="26"/>
      <c r="AC135" s="26"/>
      <c r="AD135" s="29"/>
      <c r="AE135" s="30"/>
      <c r="AF135" s="30"/>
      <c r="AG135" s="27"/>
      <c r="AH135" s="30"/>
      <c r="AI135" s="122"/>
      <c r="AJ135" s="110"/>
      <c r="AK135" s="267"/>
      <c r="AL135" s="31"/>
      <c r="AM135" s="32"/>
      <c r="AN135" s="26"/>
      <c r="AO135" s="27"/>
      <c r="AP135" s="26"/>
      <c r="AQ135" s="33"/>
      <c r="AR135" s="27"/>
      <c r="AS135" s="27"/>
      <c r="AT135" s="27"/>
      <c r="AU135" s="76"/>
      <c r="AV135" s="27"/>
      <c r="AW135" s="27"/>
      <c r="AX135" s="27"/>
      <c r="AY135" s="27"/>
      <c r="AZ135" s="27"/>
      <c r="BA135" s="27"/>
      <c r="BB135" s="27"/>
      <c r="BC135" s="27"/>
      <c r="BD135" s="27"/>
      <c r="BE135" s="27"/>
      <c r="BF135" s="27"/>
      <c r="BG135" s="27"/>
      <c r="BH135" s="27"/>
      <c r="BI135" s="27"/>
      <c r="BJ135" s="27"/>
      <c r="BK135" s="27"/>
      <c r="BL135" s="27"/>
      <c r="BM135" s="27"/>
      <c r="BN135" s="79"/>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34"/>
      <c r="EG135" s="35"/>
      <c r="EH135" s="33"/>
    </row>
    <row r="136" spans="1:139" s="12" customFormat="1" ht="37.5" customHeight="1" x14ac:dyDescent="0.2">
      <c r="A136" s="1"/>
      <c r="B136" s="1"/>
      <c r="C136" s="1"/>
      <c r="D136" s="1"/>
      <c r="E136" s="1"/>
      <c r="F136" s="1"/>
      <c r="G136" s="1"/>
      <c r="H136" s="1"/>
      <c r="I136" s="1"/>
      <c r="J136" s="1"/>
      <c r="K136" s="26"/>
      <c r="L136" s="26"/>
      <c r="M136" s="26"/>
      <c r="N136" s="1"/>
      <c r="O136" s="1"/>
      <c r="P136" s="1"/>
      <c r="Q136" s="1"/>
      <c r="R136" s="1"/>
      <c r="S136" s="1"/>
      <c r="T136" s="1"/>
      <c r="U136" s="28"/>
      <c r="V136" s="26"/>
      <c r="W136" s="26"/>
      <c r="X136" s="26"/>
      <c r="Y136" s="26"/>
      <c r="Z136" s="26"/>
      <c r="AA136" s="26"/>
      <c r="AB136" s="26"/>
      <c r="AC136" s="26"/>
      <c r="AD136" s="29"/>
      <c r="AE136" s="30"/>
      <c r="AF136" s="30"/>
      <c r="AG136" s="27"/>
      <c r="AH136" s="30"/>
      <c r="AI136" s="122"/>
      <c r="AJ136" s="110"/>
      <c r="AK136" s="267"/>
      <c r="AL136" s="31"/>
      <c r="AM136" s="32"/>
      <c r="AN136" s="26"/>
      <c r="AO136" s="27"/>
      <c r="AP136" s="26"/>
      <c r="AQ136" s="33"/>
      <c r="AR136" s="27"/>
      <c r="AS136" s="27"/>
      <c r="AT136" s="27"/>
      <c r="AU136" s="76"/>
      <c r="AV136" s="27"/>
      <c r="AW136" s="27"/>
      <c r="AX136" s="27"/>
      <c r="AY136" s="27"/>
      <c r="AZ136" s="27"/>
      <c r="BA136" s="27"/>
      <c r="BB136" s="27"/>
      <c r="BC136" s="27"/>
      <c r="BD136" s="27"/>
      <c r="BE136" s="27"/>
      <c r="BF136" s="27"/>
      <c r="BG136" s="27"/>
      <c r="BH136" s="27"/>
      <c r="BI136" s="27"/>
      <c r="BJ136" s="27"/>
      <c r="BK136" s="27"/>
      <c r="BL136" s="27"/>
      <c r="BM136" s="27"/>
      <c r="BN136" s="79"/>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34"/>
      <c r="EG136" s="35"/>
      <c r="EH136" s="33"/>
    </row>
    <row r="137" spans="1:139" s="12" customFormat="1" ht="15" x14ac:dyDescent="0.2">
      <c r="A137" s="1"/>
      <c r="B137" s="1"/>
      <c r="C137" s="1"/>
      <c r="D137" s="1"/>
      <c r="E137" s="1"/>
      <c r="F137" s="1"/>
      <c r="G137" s="1"/>
      <c r="H137" s="1"/>
      <c r="I137" s="1"/>
      <c r="J137" s="1"/>
      <c r="K137" s="26"/>
      <c r="L137" s="26"/>
      <c r="M137" s="26"/>
      <c r="N137" s="1"/>
      <c r="O137" s="1"/>
      <c r="P137" s="1"/>
      <c r="Q137" s="1"/>
      <c r="R137" s="1"/>
      <c r="S137" s="1"/>
      <c r="T137" s="1"/>
      <c r="U137" s="28"/>
      <c r="V137" s="26"/>
      <c r="W137" s="26"/>
      <c r="X137" s="26"/>
      <c r="Y137" s="26"/>
      <c r="Z137" s="26"/>
      <c r="AA137" s="26"/>
      <c r="AB137" s="26"/>
      <c r="AC137" s="26"/>
      <c r="AD137" s="29"/>
      <c r="AE137" s="30"/>
      <c r="AF137" s="30"/>
      <c r="AG137" s="27"/>
      <c r="AH137" s="30"/>
      <c r="AI137" s="122"/>
      <c r="AJ137" s="110"/>
      <c r="AK137" s="267"/>
      <c r="AL137" s="31"/>
      <c r="AM137" s="32"/>
      <c r="AN137" s="26"/>
      <c r="AO137" s="27"/>
      <c r="AP137" s="26"/>
      <c r="AQ137" s="33"/>
      <c r="AR137" s="27"/>
      <c r="AS137" s="27"/>
      <c r="AT137" s="27"/>
      <c r="AU137" s="76"/>
      <c r="AV137" s="27"/>
      <c r="AW137" s="27"/>
      <c r="AX137" s="27"/>
      <c r="AY137" s="27"/>
      <c r="AZ137" s="27"/>
      <c r="BA137" s="27"/>
      <c r="BB137" s="27"/>
      <c r="BC137" s="27"/>
      <c r="BD137" s="27"/>
      <c r="BE137" s="27"/>
      <c r="BF137" s="27"/>
      <c r="BG137" s="27"/>
      <c r="BH137" s="27"/>
      <c r="BI137" s="27"/>
      <c r="BJ137" s="27"/>
      <c r="BK137" s="27"/>
      <c r="BL137" s="27"/>
      <c r="BM137" s="27"/>
      <c r="BN137" s="79"/>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34"/>
      <c r="EG137" s="35"/>
      <c r="EH137" s="33"/>
    </row>
    <row r="138" spans="1:139" s="12" customFormat="1" ht="15" x14ac:dyDescent="0.2">
      <c r="A138" s="1"/>
      <c r="B138" s="1"/>
      <c r="C138" s="1"/>
      <c r="D138" s="1"/>
      <c r="E138" s="1"/>
      <c r="F138" s="1"/>
      <c r="G138" s="1"/>
      <c r="H138" s="1"/>
      <c r="I138" s="1"/>
      <c r="J138" s="1"/>
      <c r="K138" s="26"/>
      <c r="L138" s="26"/>
      <c r="M138" s="26"/>
      <c r="N138" s="1"/>
      <c r="O138" s="1"/>
      <c r="P138" s="1"/>
      <c r="Q138" s="1"/>
      <c r="R138" s="1"/>
      <c r="S138" s="1"/>
      <c r="T138" s="1"/>
      <c r="U138" s="28"/>
      <c r="V138" s="26"/>
      <c r="W138" s="26"/>
      <c r="X138" s="26"/>
      <c r="Y138" s="26"/>
      <c r="Z138" s="26"/>
      <c r="AA138" s="26"/>
      <c r="AB138" s="26"/>
      <c r="AC138" s="26"/>
      <c r="AD138" s="29"/>
      <c r="AE138" s="30"/>
      <c r="AF138" s="30"/>
      <c r="AG138" s="27"/>
      <c r="AH138" s="30"/>
      <c r="AI138" s="122"/>
      <c r="AJ138" s="110"/>
      <c r="AK138" s="267"/>
      <c r="AL138" s="31"/>
      <c r="AM138" s="32"/>
      <c r="AN138" s="26"/>
      <c r="AO138" s="27"/>
      <c r="AP138" s="26"/>
      <c r="AQ138" s="33"/>
      <c r="AR138" s="27"/>
      <c r="AS138" s="27"/>
      <c r="AT138" s="27"/>
      <c r="AU138" s="76"/>
      <c r="AV138" s="27"/>
      <c r="AW138" s="27"/>
      <c r="AX138" s="27"/>
      <c r="AY138" s="27"/>
      <c r="AZ138" s="27"/>
      <c r="BA138" s="27"/>
      <c r="BB138" s="27"/>
      <c r="BC138" s="27"/>
      <c r="BD138" s="27"/>
      <c r="BE138" s="27"/>
      <c r="BF138" s="27"/>
      <c r="BG138" s="27"/>
      <c r="BH138" s="27"/>
      <c r="BI138" s="27"/>
      <c r="BJ138" s="27"/>
      <c r="BK138" s="27"/>
      <c r="BL138" s="27"/>
      <c r="BM138" s="27"/>
      <c r="BN138" s="79"/>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34"/>
      <c r="EG138" s="35"/>
      <c r="EH138" s="33"/>
    </row>
  </sheetData>
  <mergeCells count="617">
    <mergeCell ref="EG15:EG83"/>
    <mergeCell ref="AP28:AP29"/>
    <mergeCell ref="AO34:AO35"/>
    <mergeCell ref="AP34:AP35"/>
    <mergeCell ref="AO30:AO31"/>
    <mergeCell ref="AQ58:AQ61"/>
    <mergeCell ref="AQ51:AQ57"/>
    <mergeCell ref="AN66:AN73"/>
    <mergeCell ref="AF51:AF57"/>
    <mergeCell ref="AF58:AF61"/>
    <mergeCell ref="AO36:AO37"/>
    <mergeCell ref="AN36:AN39"/>
    <mergeCell ref="AN62:AN65"/>
    <mergeCell ref="AO62:AO63"/>
    <mergeCell ref="AP62:AP63"/>
    <mergeCell ref="AO64:AO65"/>
    <mergeCell ref="AP64:AP65"/>
    <mergeCell ref="AN58:AN61"/>
    <mergeCell ref="AP51:AP52"/>
    <mergeCell ref="AO51:AO52"/>
    <mergeCell ref="AF30:AF35"/>
    <mergeCell ref="AN51:AN57"/>
    <mergeCell ref="AJ28:AJ29"/>
    <mergeCell ref="AK28:AK29"/>
    <mergeCell ref="AL28:AL29"/>
    <mergeCell ref="A74:A83"/>
    <mergeCell ref="AT74:AT83"/>
    <mergeCell ref="AS74:AS83"/>
    <mergeCell ref="AR74:AR83"/>
    <mergeCell ref="AQ66:AQ73"/>
    <mergeCell ref="J74:J81"/>
    <mergeCell ref="K74:K81"/>
    <mergeCell ref="L74:L81"/>
    <mergeCell ref="M74:M81"/>
    <mergeCell ref="W74:W83"/>
    <mergeCell ref="AF66:AF73"/>
    <mergeCell ref="B74:B83"/>
    <mergeCell ref="AJ81:AJ83"/>
    <mergeCell ref="AK81:AK83"/>
    <mergeCell ref="AL81:AL83"/>
    <mergeCell ref="AM81:AM83"/>
    <mergeCell ref="AN74:AN83"/>
    <mergeCell ref="AF74:AF83"/>
    <mergeCell ref="AE74:AE83"/>
    <mergeCell ref="AD74:AD83"/>
    <mergeCell ref="AC74:AC83"/>
    <mergeCell ref="AB74:AB83"/>
    <mergeCell ref="AA74:AA83"/>
    <mergeCell ref="D74:D83"/>
    <mergeCell ref="C74:C83"/>
    <mergeCell ref="AB66:AB73"/>
    <mergeCell ref="AE62:AE65"/>
    <mergeCell ref="AF36:AF45"/>
    <mergeCell ref="AE46:AE50"/>
    <mergeCell ref="AF62:AF65"/>
    <mergeCell ref="AA66:AA73"/>
    <mergeCell ref="Z66:Z73"/>
    <mergeCell ref="Y66:Y73"/>
    <mergeCell ref="X66:X73"/>
    <mergeCell ref="W66:W73"/>
    <mergeCell ref="V66:V73"/>
    <mergeCell ref="AC51:AC57"/>
    <mergeCell ref="AB51:AB57"/>
    <mergeCell ref="AE51:AE57"/>
    <mergeCell ref="AD58:AD61"/>
    <mergeCell ref="R46:R50"/>
    <mergeCell ref="U46:U50"/>
    <mergeCell ref="T46:T50"/>
    <mergeCell ref="S46:S50"/>
    <mergeCell ref="O58:O61"/>
    <mergeCell ref="U58:U61"/>
    <mergeCell ref="L51:L57"/>
    <mergeCell ref="AD36:AD45"/>
    <mergeCell ref="AE36:AE45"/>
    <mergeCell ref="AD46:AD50"/>
    <mergeCell ref="AF46:AF50"/>
    <mergeCell ref="E74:E83"/>
    <mergeCell ref="AS51:AS57"/>
    <mergeCell ref="AN41:AN44"/>
    <mergeCell ref="AN46:AN50"/>
    <mergeCell ref="AO44:AO45"/>
    <mergeCell ref="V62:V65"/>
    <mergeCell ref="X58:X61"/>
    <mergeCell ref="Y51:Y57"/>
    <mergeCell ref="U51:U57"/>
    <mergeCell ref="U66:U73"/>
    <mergeCell ref="P46:P50"/>
    <mergeCell ref="L46:L50"/>
    <mergeCell ref="X46:X50"/>
    <mergeCell ref="V46:V50"/>
    <mergeCell ref="J51:J57"/>
    <mergeCell ref="W46:W50"/>
    <mergeCell ref="I58:I61"/>
    <mergeCell ref="E58:E61"/>
    <mergeCell ref="X51:X57"/>
    <mergeCell ref="W51:W57"/>
    <mergeCell ref="V51:V57"/>
    <mergeCell ref="BM74:BM79"/>
    <mergeCell ref="BM80:BM81"/>
    <mergeCell ref="AS66:AS73"/>
    <mergeCell ref="BI36:BI50"/>
    <mergeCell ref="AZ66:AZ73"/>
    <mergeCell ref="AU58:AU65"/>
    <mergeCell ref="AR66:AR73"/>
    <mergeCell ref="AY36:AY50"/>
    <mergeCell ref="AT66:AT73"/>
    <mergeCell ref="AT58:AT65"/>
    <mergeCell ref="AZ36:AZ50"/>
    <mergeCell ref="BJ66:BJ73"/>
    <mergeCell ref="BK66:BK73"/>
    <mergeCell ref="BL66:BL73"/>
    <mergeCell ref="AS58:AS65"/>
    <mergeCell ref="AR58:AR65"/>
    <mergeCell ref="AW80:AW81"/>
    <mergeCell ref="AR51:AR57"/>
    <mergeCell ref="BJ80:BJ81"/>
    <mergeCell ref="BK80:BK81"/>
    <mergeCell ref="BL80:BL81"/>
    <mergeCell ref="BL74:BL79"/>
    <mergeCell ref="AS36:AS50"/>
    <mergeCell ref="AT36:AT50"/>
    <mergeCell ref="AY51:AY57"/>
    <mergeCell ref="AU51:AU57"/>
    <mergeCell ref="AT51:AT57"/>
    <mergeCell ref="BA80:BA81"/>
    <mergeCell ref="AX51:AX57"/>
    <mergeCell ref="AX58:AX65"/>
    <mergeCell ref="AX66:AX73"/>
    <mergeCell ref="AW51:AW57"/>
    <mergeCell ref="AY66:AY73"/>
    <mergeCell ref="AY58:AY65"/>
    <mergeCell ref="AZ51:AZ57"/>
    <mergeCell ref="AX74:AX79"/>
    <mergeCell ref="AY74:AY79"/>
    <mergeCell ref="AZ74:AZ79"/>
    <mergeCell ref="AU66:AU73"/>
    <mergeCell ref="AW66:AW73"/>
    <mergeCell ref="AW74:AW79"/>
    <mergeCell ref="BA74:BA79"/>
    <mergeCell ref="AW58:AW65"/>
    <mergeCell ref="AZ58:AZ65"/>
    <mergeCell ref="AY80:AY81"/>
    <mergeCell ref="AZ80:AZ81"/>
    <mergeCell ref="AX80:AX81"/>
    <mergeCell ref="AM28:AM29"/>
    <mergeCell ref="AO28:AO29"/>
    <mergeCell ref="AE30:AE35"/>
    <mergeCell ref="AE58:AE61"/>
    <mergeCell ref="AD66:AD73"/>
    <mergeCell ref="AE66:AE73"/>
    <mergeCell ref="Z58:Z61"/>
    <mergeCell ref="AA58:AA61"/>
    <mergeCell ref="AA62:AA65"/>
    <mergeCell ref="AB62:AB65"/>
    <mergeCell ref="AD62:AD65"/>
    <mergeCell ref="AC58:AC61"/>
    <mergeCell ref="AB58:AB61"/>
    <mergeCell ref="AC62:AC65"/>
    <mergeCell ref="AA51:AA57"/>
    <mergeCell ref="Z51:Z57"/>
    <mergeCell ref="AD51:AD57"/>
    <mergeCell ref="Z46:Z50"/>
    <mergeCell ref="AD21:AD29"/>
    <mergeCell ref="AC30:AC35"/>
    <mergeCell ref="AC21:AC29"/>
    <mergeCell ref="AE21:AE29"/>
    <mergeCell ref="AB36:AB45"/>
    <mergeCell ref="AC36:AC45"/>
    <mergeCell ref="AC66:AC73"/>
    <mergeCell ref="H58:H61"/>
    <mergeCell ref="L62:L65"/>
    <mergeCell ref="M62:M65"/>
    <mergeCell ref="Y62:Y65"/>
    <mergeCell ref="W58:W61"/>
    <mergeCell ref="V58:V61"/>
    <mergeCell ref="Y58:Y61"/>
    <mergeCell ref="W62:W65"/>
    <mergeCell ref="X62:X65"/>
    <mergeCell ref="P58:P61"/>
    <mergeCell ref="I62:I65"/>
    <mergeCell ref="Q58:Q61"/>
    <mergeCell ref="Z62:Z65"/>
    <mergeCell ref="U62:U65"/>
    <mergeCell ref="L58:L61"/>
    <mergeCell ref="M58:M61"/>
    <mergeCell ref="J66:J73"/>
    <mergeCell ref="J58:J61"/>
    <mergeCell ref="A15:A57"/>
    <mergeCell ref="A58:A73"/>
    <mergeCell ref="K15:K57"/>
    <mergeCell ref="K58:K73"/>
    <mergeCell ref="N15:N57"/>
    <mergeCell ref="N58:N73"/>
    <mergeCell ref="G58:G61"/>
    <mergeCell ref="F58:F61"/>
    <mergeCell ref="B66:B73"/>
    <mergeCell ref="B21:B29"/>
    <mergeCell ref="B30:B35"/>
    <mergeCell ref="G30:G35"/>
    <mergeCell ref="D66:D73"/>
    <mergeCell ref="C66:C73"/>
    <mergeCell ref="G66:G73"/>
    <mergeCell ref="F66:F73"/>
    <mergeCell ref="E66:E73"/>
    <mergeCell ref="I66:I73"/>
    <mergeCell ref="H66:H73"/>
    <mergeCell ref="B46:B50"/>
    <mergeCell ref="I51:I57"/>
    <mergeCell ref="J62:J65"/>
    <mergeCell ref="L66:L73"/>
    <mergeCell ref="M66:M73"/>
    <mergeCell ref="P51:P57"/>
    <mergeCell ref="T51:T57"/>
    <mergeCell ref="S51:S57"/>
    <mergeCell ref="R51:R57"/>
    <mergeCell ref="Q51:Q57"/>
    <mergeCell ref="T58:T61"/>
    <mergeCell ref="S58:S61"/>
    <mergeCell ref="P66:P73"/>
    <mergeCell ref="O66:O73"/>
    <mergeCell ref="T62:T65"/>
    <mergeCell ref="R62:R65"/>
    <mergeCell ref="S62:S65"/>
    <mergeCell ref="O62:O65"/>
    <mergeCell ref="P62:P65"/>
    <mergeCell ref="T66:T73"/>
    <mergeCell ref="S66:S73"/>
    <mergeCell ref="R66:R73"/>
    <mergeCell ref="Q66:Q73"/>
    <mergeCell ref="Q62:Q65"/>
    <mergeCell ref="R58:R61"/>
    <mergeCell ref="U30:U35"/>
    <mergeCell ref="T30:T35"/>
    <mergeCell ref="W21:W29"/>
    <mergeCell ref="V21:V29"/>
    <mergeCell ref="U21:U29"/>
    <mergeCell ref="S21:S29"/>
    <mergeCell ref="U36:U45"/>
    <mergeCell ref="V36:V45"/>
    <mergeCell ref="W36:W45"/>
    <mergeCell ref="X36:X45"/>
    <mergeCell ref="X21:X29"/>
    <mergeCell ref="W30:W35"/>
    <mergeCell ref="V30:V35"/>
    <mergeCell ref="Q46:Q50"/>
    <mergeCell ref="EH11:EH13"/>
    <mergeCell ref="BM11:BM12"/>
    <mergeCell ref="EG11:EG12"/>
    <mergeCell ref="BA12:BA13"/>
    <mergeCell ref="BB12:BB13"/>
    <mergeCell ref="BK12:BK13"/>
    <mergeCell ref="BE12:BE13"/>
    <mergeCell ref="BF12:BF13"/>
    <mergeCell ref="BG12:BG13"/>
    <mergeCell ref="BH12:BH13"/>
    <mergeCell ref="CB12:CO12"/>
    <mergeCell ref="CP12:DC12"/>
    <mergeCell ref="DD12:DQ12"/>
    <mergeCell ref="BN12:CA12"/>
    <mergeCell ref="BL12:BL13"/>
    <mergeCell ref="BI12:BI13"/>
    <mergeCell ref="BN11:EF11"/>
    <mergeCell ref="DR12:EE12"/>
    <mergeCell ref="EF12:EF13"/>
    <mergeCell ref="U2:AB2"/>
    <mergeCell ref="P3:T3"/>
    <mergeCell ref="U3:AB3"/>
    <mergeCell ref="P4:T5"/>
    <mergeCell ref="U4:AB4"/>
    <mergeCell ref="A11:A13"/>
    <mergeCell ref="K11:K13"/>
    <mergeCell ref="N11:N13"/>
    <mergeCell ref="I11:I13"/>
    <mergeCell ref="J11:J13"/>
    <mergeCell ref="B11:B13"/>
    <mergeCell ref="C11:C13"/>
    <mergeCell ref="M11:M13"/>
    <mergeCell ref="O11:O13"/>
    <mergeCell ref="E11:E13"/>
    <mergeCell ref="F11:F13"/>
    <mergeCell ref="G11:G13"/>
    <mergeCell ref="H11:H13"/>
    <mergeCell ref="L11:L13"/>
    <mergeCell ref="Y11:Y13"/>
    <mergeCell ref="Z11:Z13"/>
    <mergeCell ref="U5:AB5"/>
    <mergeCell ref="A9:EH9"/>
    <mergeCell ref="A10:EH10"/>
    <mergeCell ref="X11:X13"/>
    <mergeCell ref="U6:AB6"/>
    <mergeCell ref="AA11:AA13"/>
    <mergeCell ref="V11:V13"/>
    <mergeCell ref="W11:W13"/>
    <mergeCell ref="U15:U19"/>
    <mergeCell ref="U11:U13"/>
    <mergeCell ref="R11:R13"/>
    <mergeCell ref="T15:T19"/>
    <mergeCell ref="AB11:AB13"/>
    <mergeCell ref="B2:C6"/>
    <mergeCell ref="D6:K6"/>
    <mergeCell ref="P11:P13"/>
    <mergeCell ref="Q11:Q13"/>
    <mergeCell ref="D4:K5"/>
    <mergeCell ref="D11:D13"/>
    <mergeCell ref="L4:O4"/>
    <mergeCell ref="P6:T6"/>
    <mergeCell ref="T11:T13"/>
    <mergeCell ref="L5:O5"/>
    <mergeCell ref="L6:O6"/>
    <mergeCell ref="Q21:Q29"/>
    <mergeCell ref="R30:R35"/>
    <mergeCell ref="J30:J35"/>
    <mergeCell ref="O30:O35"/>
    <mergeCell ref="J15:J20"/>
    <mergeCell ref="I15:I20"/>
    <mergeCell ref="H15:H20"/>
    <mergeCell ref="L2:O2"/>
    <mergeCell ref="L3:O3"/>
    <mergeCell ref="P2:T2"/>
    <mergeCell ref="D3:K3"/>
    <mergeCell ref="D2:K2"/>
    <mergeCell ref="S11:S13"/>
    <mergeCell ref="E30:E35"/>
    <mergeCell ref="F15:F20"/>
    <mergeCell ref="E15:E20"/>
    <mergeCell ref="D15:D20"/>
    <mergeCell ref="T21:T29"/>
    <mergeCell ref="B62:B65"/>
    <mergeCell ref="C62:C65"/>
    <mergeCell ref="D62:D65"/>
    <mergeCell ref="E62:E65"/>
    <mergeCell ref="F62:F65"/>
    <mergeCell ref="G62:G65"/>
    <mergeCell ref="H62:H65"/>
    <mergeCell ref="C51:C57"/>
    <mergeCell ref="B51:B57"/>
    <mergeCell ref="G51:G57"/>
    <mergeCell ref="H51:H57"/>
    <mergeCell ref="E51:E57"/>
    <mergeCell ref="D51:D57"/>
    <mergeCell ref="F51:F57"/>
    <mergeCell ref="B58:B61"/>
    <mergeCell ref="D58:D61"/>
    <mergeCell ref="C58:C61"/>
    <mergeCell ref="AS21:AS35"/>
    <mergeCell ref="AQ21:AQ35"/>
    <mergeCell ref="B36:B45"/>
    <mergeCell ref="G36:G45"/>
    <mergeCell ref="E46:E50"/>
    <mergeCell ref="D46:D50"/>
    <mergeCell ref="T36:T45"/>
    <mergeCell ref="Q30:Q35"/>
    <mergeCell ref="L30:L35"/>
    <mergeCell ref="H30:H35"/>
    <mergeCell ref="AA46:AA50"/>
    <mergeCell ref="P30:P35"/>
    <mergeCell ref="S30:S35"/>
    <mergeCell ref="AA30:AA35"/>
    <mergeCell ref="X30:X35"/>
    <mergeCell ref="C46:C50"/>
    <mergeCell ref="M36:M45"/>
    <mergeCell ref="C36:C45"/>
    <mergeCell ref="D36:D45"/>
    <mergeCell ref="F36:F45"/>
    <mergeCell ref="L36:L45"/>
    <mergeCell ref="S36:S45"/>
    <mergeCell ref="J46:J50"/>
    <mergeCell ref="Q36:Q45"/>
    <mergeCell ref="AR36:AR50"/>
    <mergeCell ref="AQ36:AQ50"/>
    <mergeCell ref="AP44:AP45"/>
    <mergeCell ref="Y36:Y45"/>
    <mergeCell ref="AA36:AA45"/>
    <mergeCell ref="Y46:Y50"/>
    <mergeCell ref="AG28:AG29"/>
    <mergeCell ref="AH28:AH29"/>
    <mergeCell ref="AR21:AR35"/>
    <mergeCell ref="Z36:Z45"/>
    <mergeCell ref="Z30:Z35"/>
    <mergeCell ref="Y30:Y35"/>
    <mergeCell ref="AA21:AA29"/>
    <mergeCell ref="Z21:Z29"/>
    <mergeCell ref="Y21:Y29"/>
    <mergeCell ref="AD30:AD35"/>
    <mergeCell ref="AC46:AC50"/>
    <mergeCell ref="AB46:AB50"/>
    <mergeCell ref="AB30:AB35"/>
    <mergeCell ref="AB21:AB29"/>
    <mergeCell ref="AF21:AF29"/>
    <mergeCell ref="AI28:AI29"/>
    <mergeCell ref="AN21:AN29"/>
    <mergeCell ref="AN30:AN35"/>
    <mergeCell ref="BH36:BH50"/>
    <mergeCell ref="AU21:AU35"/>
    <mergeCell ref="BA15:BA18"/>
    <mergeCell ref="BB15:BB18"/>
    <mergeCell ref="BC15:BC18"/>
    <mergeCell ref="BD15:BD18"/>
    <mergeCell ref="BE15:BE18"/>
    <mergeCell ref="BE21:BE35"/>
    <mergeCell ref="AW36:AW50"/>
    <mergeCell ref="AZ15:AZ18"/>
    <mergeCell ref="BF15:BF18"/>
    <mergeCell ref="BG15:BG18"/>
    <mergeCell ref="BH15:BH18"/>
    <mergeCell ref="AX36:AX50"/>
    <mergeCell ref="AX15:AX18"/>
    <mergeCell ref="AX21:AX35"/>
    <mergeCell ref="AU15:AU19"/>
    <mergeCell ref="AW21:AW35"/>
    <mergeCell ref="AY21:AY35"/>
    <mergeCell ref="AZ21:AZ35"/>
    <mergeCell ref="AU36:AU50"/>
    <mergeCell ref="AC11:AF11"/>
    <mergeCell ref="AC12:AC13"/>
    <mergeCell ref="BJ12:BJ13"/>
    <mergeCell ref="AD12:AD13"/>
    <mergeCell ref="AE12:AE13"/>
    <mergeCell ref="AF12:AF13"/>
    <mergeCell ref="AZ12:AZ13"/>
    <mergeCell ref="AV11:AZ11"/>
    <mergeCell ref="AI11:AM12"/>
    <mergeCell ref="AP11:AP13"/>
    <mergeCell ref="AV12:AV13"/>
    <mergeCell ref="AR11:AU11"/>
    <mergeCell ref="AR12:AR13"/>
    <mergeCell ref="AS12:AS13"/>
    <mergeCell ref="AG11:AG13"/>
    <mergeCell ref="AQ11:AQ13"/>
    <mergeCell ref="AW12:AW13"/>
    <mergeCell ref="AX12:AX13"/>
    <mergeCell ref="AY12:AY13"/>
    <mergeCell ref="AN11:AN13"/>
    <mergeCell ref="AO11:AO13"/>
    <mergeCell ref="AH11:AH13"/>
    <mergeCell ref="BA11:BL11"/>
    <mergeCell ref="AT12:AT13"/>
    <mergeCell ref="AU12:AU13"/>
    <mergeCell ref="AW15:AW18"/>
    <mergeCell ref="AY15:AY18"/>
    <mergeCell ref="AT21:AT35"/>
    <mergeCell ref="AT15:AT20"/>
    <mergeCell ref="BI15:BI18"/>
    <mergeCell ref="BJ15:BJ18"/>
    <mergeCell ref="BK15:BK18"/>
    <mergeCell ref="BL15:BL18"/>
    <mergeCell ref="BC12:BC13"/>
    <mergeCell ref="BD12:BD13"/>
    <mergeCell ref="BM15:BM18"/>
    <mergeCell ref="BA21:BA35"/>
    <mergeCell ref="BB21:BB35"/>
    <mergeCell ref="BC21:BC35"/>
    <mergeCell ref="BD21:BD35"/>
    <mergeCell ref="BF21:BF35"/>
    <mergeCell ref="BG21:BG35"/>
    <mergeCell ref="BH21:BH35"/>
    <mergeCell ref="BI21:BI35"/>
    <mergeCell ref="BJ21:BJ35"/>
    <mergeCell ref="BK21:BK35"/>
    <mergeCell ref="BM21:BM35"/>
    <mergeCell ref="BL21:BL35"/>
    <mergeCell ref="BK51:BK57"/>
    <mergeCell ref="BL51:BL57"/>
    <mergeCell ref="BM51:BM57"/>
    <mergeCell ref="BA36:BA50"/>
    <mergeCell ref="BB36:BB50"/>
    <mergeCell ref="BC36:BC50"/>
    <mergeCell ref="BD36:BD50"/>
    <mergeCell ref="BE36:BE50"/>
    <mergeCell ref="BF36:BF50"/>
    <mergeCell ref="BG36:BG50"/>
    <mergeCell ref="BA51:BA57"/>
    <mergeCell ref="BB51:BB57"/>
    <mergeCell ref="BC51:BC57"/>
    <mergeCell ref="BD51:BD57"/>
    <mergeCell ref="BE51:BE57"/>
    <mergeCell ref="BF51:BF57"/>
    <mergeCell ref="BJ36:BJ50"/>
    <mergeCell ref="BK36:BK50"/>
    <mergeCell ref="BG51:BG57"/>
    <mergeCell ref="BH51:BH57"/>
    <mergeCell ref="BI51:BI57"/>
    <mergeCell ref="BL36:BL50"/>
    <mergeCell ref="BM36:BM50"/>
    <mergeCell ref="BJ51:BJ57"/>
    <mergeCell ref="BL58:BL65"/>
    <mergeCell ref="BM58:BM65"/>
    <mergeCell ref="BK58:BK65"/>
    <mergeCell ref="BA66:BA73"/>
    <mergeCell ref="BB66:BB73"/>
    <mergeCell ref="BC66:BC73"/>
    <mergeCell ref="BD66:BD73"/>
    <mergeCell ref="BE66:BE73"/>
    <mergeCell ref="BF66:BF73"/>
    <mergeCell ref="BG66:BG73"/>
    <mergeCell ref="BH66:BH73"/>
    <mergeCell ref="BI66:BI73"/>
    <mergeCell ref="BA58:BA65"/>
    <mergeCell ref="BB58:BB65"/>
    <mergeCell ref="BC58:BC65"/>
    <mergeCell ref="BD58:BD65"/>
    <mergeCell ref="BE58:BE65"/>
    <mergeCell ref="BF58:BF65"/>
    <mergeCell ref="BG58:BG65"/>
    <mergeCell ref="BH58:BH65"/>
    <mergeCell ref="BJ58:BJ65"/>
    <mergeCell ref="BI58:BI65"/>
    <mergeCell ref="BM66:BM73"/>
    <mergeCell ref="BK74:BK79"/>
    <mergeCell ref="N74:N81"/>
    <mergeCell ref="BE74:BE79"/>
    <mergeCell ref="BF74:BF79"/>
    <mergeCell ref="BG74:BG79"/>
    <mergeCell ref="BH74:BH79"/>
    <mergeCell ref="AU74:AU81"/>
    <mergeCell ref="I74:I81"/>
    <mergeCell ref="V74:V83"/>
    <mergeCell ref="U74:U83"/>
    <mergeCell ref="T74:T83"/>
    <mergeCell ref="S74:S83"/>
    <mergeCell ref="R74:R83"/>
    <mergeCell ref="Q74:Q83"/>
    <mergeCell ref="P74:P83"/>
    <mergeCell ref="BH80:BH81"/>
    <mergeCell ref="BI74:BI79"/>
    <mergeCell ref="BJ74:BJ79"/>
    <mergeCell ref="AQ74:AQ83"/>
    <mergeCell ref="AP81:AP83"/>
    <mergeCell ref="AO81:AO83"/>
    <mergeCell ref="AG81:AG83"/>
    <mergeCell ref="AH81:AH83"/>
    <mergeCell ref="AI81:AI83"/>
    <mergeCell ref="BI80:BI81"/>
    <mergeCell ref="BB80:BB81"/>
    <mergeCell ref="BC80:BC81"/>
    <mergeCell ref="BD80:BD81"/>
    <mergeCell ref="BE80:BE81"/>
    <mergeCell ref="BF80:BF81"/>
    <mergeCell ref="BG80:BG81"/>
    <mergeCell ref="BB74:BB79"/>
    <mergeCell ref="BC74:BC79"/>
    <mergeCell ref="BD74:BD79"/>
    <mergeCell ref="Z74:Z83"/>
    <mergeCell ref="Y74:Y83"/>
    <mergeCell ref="X74:X83"/>
    <mergeCell ref="O74:O83"/>
    <mergeCell ref="H74:H83"/>
    <mergeCell ref="G74:G83"/>
    <mergeCell ref="F74:F83"/>
    <mergeCell ref="I46:I50"/>
    <mergeCell ref="L21:L29"/>
    <mergeCell ref="M51:M57"/>
    <mergeCell ref="O51:O57"/>
    <mergeCell ref="R36:R45"/>
    <mergeCell ref="P36:P45"/>
    <mergeCell ref="O36:O45"/>
    <mergeCell ref="J36:J45"/>
    <mergeCell ref="H21:H29"/>
    <mergeCell ref="J21:J29"/>
    <mergeCell ref="I21:I29"/>
    <mergeCell ref="G21:G29"/>
    <mergeCell ref="F21:F29"/>
    <mergeCell ref="P21:P29"/>
    <mergeCell ref="M15:M29"/>
    <mergeCell ref="M30:M35"/>
    <mergeCell ref="R21:R29"/>
    <mergeCell ref="C21:C29"/>
    <mergeCell ref="O21:O29"/>
    <mergeCell ref="E36:E45"/>
    <mergeCell ref="M46:M50"/>
    <mergeCell ref="O46:O50"/>
    <mergeCell ref="H46:H50"/>
    <mergeCell ref="G46:G50"/>
    <mergeCell ref="F46:F50"/>
    <mergeCell ref="C30:C35"/>
    <mergeCell ref="F30:F35"/>
    <mergeCell ref="I30:I35"/>
    <mergeCell ref="H36:H45"/>
    <mergeCell ref="I36:I45"/>
    <mergeCell ref="D30:D35"/>
    <mergeCell ref="E21:E29"/>
    <mergeCell ref="D21:D29"/>
    <mergeCell ref="AS15:AS20"/>
    <mergeCell ref="AR15:AR20"/>
    <mergeCell ref="AQ15:AQ20"/>
    <mergeCell ref="AP18:AP20"/>
    <mergeCell ref="AO18:AO20"/>
    <mergeCell ref="AN15:AN20"/>
    <mergeCell ref="AM18:AM20"/>
    <mergeCell ref="AL18:AL20"/>
    <mergeCell ref="AK18:AK20"/>
    <mergeCell ref="AO15:AO16"/>
    <mergeCell ref="AP15:AP16"/>
    <mergeCell ref="AJ18:AJ20"/>
    <mergeCell ref="AI18:AI20"/>
    <mergeCell ref="AH18:AH20"/>
    <mergeCell ref="AG18:AG20"/>
    <mergeCell ref="AF15:AF20"/>
    <mergeCell ref="AE15:AE20"/>
    <mergeCell ref="AD15:AD20"/>
    <mergeCell ref="AC15:AC20"/>
    <mergeCell ref="AB15:AB20"/>
    <mergeCell ref="C15:C20"/>
    <mergeCell ref="B15:B20"/>
    <mergeCell ref="AA15:AA20"/>
    <mergeCell ref="Z15:Z20"/>
    <mergeCell ref="Y15:Y20"/>
    <mergeCell ref="X15:X20"/>
    <mergeCell ref="W15:W20"/>
    <mergeCell ref="V15:V20"/>
    <mergeCell ref="P15:P20"/>
    <mergeCell ref="O15:O20"/>
    <mergeCell ref="L15:L20"/>
    <mergeCell ref="G15:G20"/>
    <mergeCell ref="S15:S19"/>
    <mergeCell ref="R15:R19"/>
    <mergeCell ref="Q15:Q19"/>
  </mergeCells>
  <pageMargins left="0.31496062992125984" right="0" top="0.74803149606299213" bottom="0.35433070866141736" header="0.31496062992125984" footer="0.31496062992125984"/>
  <pageSetup paperSize="14" scale="10" fitToHeight="0" orientation="landscape" r:id="rId1"/>
  <rowBreaks count="1" manualBreakCount="1">
    <brk id="57" max="137" man="1"/>
  </rowBreaks>
  <ignoredErrors>
    <ignoredError sqref="EE21 DQ21 DC21 DC30 DQ30 DC38:DC39 DQ38:DQ39 DC46 DQ46 DC48:DC49 DQ48:DQ49 DC51 EE51 DQ51 CO51 DC57:DC58 EE58 DQ57:DQ58 DC65:DC66 EE66 DQ65:DQ66 DC70 DQ70 DC73:DC74 EE74 DQ73:DQ74 CO74 DC35:DC36 EE36 DQ35:DQ36 CO36 DQ41:DQ42 DC41:DC42 DQ53 DC5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FORMATO  PLAN DE ACCION</vt:lpstr>
      <vt:lpstr>'FORMATO  PLAN DE ACCION'!Área_de_impresión</vt:lpstr>
      <vt:lpstr>'FORMATO  PLAN DE ACCION'!Print_Area</vt:lpstr>
      <vt:lpstr>'FORMATO  PLAN DE ACCION'!Títulos_a_imprimir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WinPRO</dc:creator>
  <cp:lastModifiedBy>john pino henao</cp:lastModifiedBy>
  <cp:lastPrinted>2024-01-31T17:24:45Z</cp:lastPrinted>
  <dcterms:created xsi:type="dcterms:W3CDTF">2020-10-04T16:14:03Z</dcterms:created>
  <dcterms:modified xsi:type="dcterms:W3CDTF">2024-01-31T17:24:51Z</dcterms:modified>
</cp:coreProperties>
</file>